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sfcollegeedu.sharepoint.com/sites/OfficeforFinance/Payroll/Subs and Docks/"/>
    </mc:Choice>
  </mc:AlternateContent>
  <xr:revisionPtr revIDLastSave="72" documentId="8_{4FC20101-4CF9-484B-87C3-0E3265E5CEF1}" xr6:coauthVersionLast="47" xr6:coauthVersionMax="47" xr10:uidLastSave="{0A32F086-71E1-4E68-95BA-E563B7802CAD}"/>
  <workbookProtection workbookAlgorithmName="SHA-512" workbookHashValue="9trID+oV0hStM/5z5iXhqxeehj4nInh70vk9+ynagxpo/0wr1xekNL6oxM3heYEnvmQYsJ3sk4wc2zpu/QuopQ==" workbookSaltValue="SziRMkWsWAAKTrHNRsMc7w==" workbookSpinCount="100000" lockStructure="1"/>
  <bookViews>
    <workbookView xWindow="-26130" yWindow="600" windowWidth="21585" windowHeight="15195" xr2:uid="{56160122-DC00-4D98-804C-EEBF5A7CD073}"/>
  </bookViews>
  <sheets>
    <sheet name="Dock-Sub Report" sheetId="1" r:id="rId1"/>
    <sheet name="Tables" sheetId="2" state="hidden" r:id="rId2"/>
    <sheet name="Instructions" sheetId="3" r:id="rId3"/>
  </sheets>
  <definedNames>
    <definedName name="_xlcn.WorksheetConnection_Book1Table21" hidden="1">Table2[]</definedName>
    <definedName name="_xlcn.WorksheetConnection_Book1Table31" hidden="1">Table3[]</definedName>
    <definedName name="_xlnm.Print_Area" localSheetId="0">'Dock-Sub Report'!$A$1:$S$53</definedName>
    <definedName name="_xlnm.Print_Area" localSheetId="2">Instructions!$A$1:$B$46</definedName>
  </definedNames>
  <calcPr calcId="191029"/>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le3" name="Table3" connection="WorksheetConnection_Book1!Table3"/>
          <x15:modelTable id="Table2" name="Table2" connection="WorksheetConnection_Book1!Table2"/>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8" i="2" l="1"/>
  <c r="U3" i="2"/>
  <c r="K38" i="1"/>
  <c r="M52" i="1"/>
  <c r="N52" i="1" s="1"/>
  <c r="M50" i="1"/>
  <c r="N50" i="1" s="1"/>
  <c r="M48" i="1"/>
  <c r="N48" i="1" s="1"/>
  <c r="M46" i="1"/>
  <c r="N46" i="1" s="1"/>
  <c r="M44" i="1"/>
  <c r="N44" i="1" s="1"/>
  <c r="M42" i="1"/>
  <c r="N42" i="1" s="1"/>
  <c r="M40" i="1"/>
  <c r="N40" i="1" s="1"/>
  <c r="M38" i="1"/>
  <c r="N38" i="1" s="1"/>
  <c r="S37" i="2"/>
  <c r="Q37" i="2"/>
  <c r="P37" i="2"/>
  <c r="O37" i="2"/>
  <c r="N37" i="2"/>
  <c r="S36" i="2"/>
  <c r="Q36" i="2"/>
  <c r="P36" i="2"/>
  <c r="O36" i="2"/>
  <c r="N36" i="2"/>
  <c r="S35" i="2"/>
  <c r="Q35" i="2"/>
  <c r="P35" i="2"/>
  <c r="O35" i="2"/>
  <c r="N35" i="2"/>
  <c r="S34" i="2"/>
  <c r="Q34" i="2"/>
  <c r="P34" i="2"/>
  <c r="O34" i="2"/>
  <c r="N34" i="2"/>
  <c r="S33" i="2"/>
  <c r="Q33" i="2"/>
  <c r="P33" i="2"/>
  <c r="O33" i="2"/>
  <c r="N33" i="2"/>
  <c r="S32" i="2"/>
  <c r="Q32" i="2"/>
  <c r="P32" i="2"/>
  <c r="O32" i="2"/>
  <c r="N32" i="2"/>
  <c r="S31" i="2"/>
  <c r="Q31" i="2"/>
  <c r="P31" i="2"/>
  <c r="O31" i="2"/>
  <c r="N31" i="2"/>
  <c r="S30" i="2"/>
  <c r="Q30" i="2"/>
  <c r="P30" i="2"/>
  <c r="O30" i="2"/>
  <c r="N30" i="2"/>
  <c r="S29" i="2"/>
  <c r="Q29" i="2"/>
  <c r="P29" i="2"/>
  <c r="O29" i="2"/>
  <c r="N29" i="2"/>
  <c r="S28" i="2"/>
  <c r="Q28" i="2"/>
  <c r="P28" i="2"/>
  <c r="O28" i="2"/>
  <c r="N28" i="2"/>
  <c r="S27" i="2"/>
  <c r="Q27" i="2"/>
  <c r="P27" i="2"/>
  <c r="O27" i="2"/>
  <c r="N27" i="2"/>
  <c r="S26" i="2"/>
  <c r="Q26" i="2"/>
  <c r="P26" i="2"/>
  <c r="O26" i="2"/>
  <c r="N26" i="2"/>
  <c r="S25" i="2"/>
  <c r="Q25" i="2"/>
  <c r="P25" i="2"/>
  <c r="O25" i="2"/>
  <c r="N25" i="2"/>
  <c r="S24" i="2"/>
  <c r="Q24" i="2"/>
  <c r="P24" i="2"/>
  <c r="O24" i="2"/>
  <c r="N24" i="2"/>
  <c r="S23" i="2"/>
  <c r="Q23" i="2"/>
  <c r="P23" i="2"/>
  <c r="O23" i="2"/>
  <c r="N23" i="2"/>
  <c r="S22" i="2"/>
  <c r="Q22" i="2"/>
  <c r="P22" i="2"/>
  <c r="O22" i="2"/>
  <c r="N22" i="2"/>
  <c r="S21" i="2"/>
  <c r="Q21" i="2"/>
  <c r="P21" i="2"/>
  <c r="O21" i="2"/>
  <c r="N21" i="2"/>
  <c r="S20" i="2"/>
  <c r="Q20" i="2"/>
  <c r="P20" i="2"/>
  <c r="O20" i="2"/>
  <c r="N20" i="2"/>
  <c r="S19" i="2"/>
  <c r="Q19" i="2"/>
  <c r="P19" i="2"/>
  <c r="O19" i="2"/>
  <c r="N19" i="2"/>
  <c r="S18" i="2"/>
  <c r="Q18" i="2"/>
  <c r="O18" i="2"/>
  <c r="P18" i="2"/>
  <c r="Q52" i="1"/>
  <c r="Q50" i="1"/>
  <c r="Q48" i="1"/>
  <c r="Q46" i="1"/>
  <c r="Q44" i="1"/>
  <c r="Q42" i="1"/>
  <c r="Q40" i="1"/>
  <c r="K40" i="1"/>
  <c r="K52" i="1"/>
  <c r="K50" i="1"/>
  <c r="K48" i="1"/>
  <c r="K46" i="1"/>
  <c r="K44" i="1"/>
  <c r="K42" i="1"/>
  <c r="G52" i="1"/>
  <c r="E52" i="1"/>
  <c r="G50" i="1"/>
  <c r="E50" i="1"/>
  <c r="G48" i="1"/>
  <c r="E48" i="1"/>
  <c r="G46" i="1"/>
  <c r="E46" i="1"/>
  <c r="G44" i="1"/>
  <c r="E44" i="1"/>
  <c r="G42" i="1"/>
  <c r="E42" i="1"/>
  <c r="G40" i="1"/>
  <c r="E40" i="1"/>
  <c r="D52" i="1"/>
  <c r="D50" i="1"/>
  <c r="D48" i="1"/>
  <c r="D46" i="1"/>
  <c r="D44" i="1"/>
  <c r="D42" i="1"/>
  <c r="D40" i="1"/>
  <c r="A52" i="1"/>
  <c r="A50" i="1"/>
  <c r="A48" i="1"/>
  <c r="A46" i="1"/>
  <c r="A44" i="1"/>
  <c r="A42" i="1"/>
  <c r="A40" i="1"/>
  <c r="D38" i="1"/>
  <c r="A38" i="1"/>
  <c r="E38" i="1"/>
  <c r="Q38" i="1"/>
  <c r="G38" i="1"/>
  <c r="M18" i="2" l="1"/>
  <c r="M37" i="2"/>
  <c r="M19" i="2"/>
  <c r="M20" i="2"/>
  <c r="M21" i="2"/>
  <c r="M22" i="2"/>
  <c r="M23" i="2"/>
  <c r="M24" i="2"/>
  <c r="M25" i="2"/>
  <c r="M26" i="2"/>
  <c r="M27" i="2"/>
  <c r="M28" i="2"/>
  <c r="M29" i="2"/>
  <c r="M30" i="2"/>
  <c r="M31" i="2"/>
  <c r="M32" i="2"/>
  <c r="M33" i="2"/>
  <c r="M34" i="2"/>
  <c r="M35" i="2"/>
  <c r="M36" i="2"/>
  <c r="T15" i="2"/>
  <c r="S15" i="2"/>
  <c r="R15" i="2"/>
  <c r="Q15" i="2"/>
  <c r="P15" i="2"/>
  <c r="O15" i="2"/>
  <c r="U14" i="2"/>
  <c r="U13" i="2"/>
  <c r="U12" i="2"/>
  <c r="U11" i="2"/>
  <c r="U10" i="2"/>
  <c r="U8" i="2"/>
  <c r="U7" i="2"/>
  <c r="U6" i="2"/>
  <c r="U5" i="2"/>
  <c r="U4" i="2"/>
  <c r="M13" i="1" l="1"/>
  <c r="N13" i="1" s="1"/>
  <c r="M15" i="1"/>
  <c r="N15" i="1" s="1"/>
  <c r="M27" i="1"/>
  <c r="N27" i="1" s="1"/>
  <c r="M19" i="1"/>
  <c r="N19" i="1" s="1"/>
  <c r="M25" i="1"/>
  <c r="N25" i="1" s="1"/>
  <c r="M23" i="1"/>
  <c r="N23" i="1" s="1"/>
  <c r="M21" i="1"/>
  <c r="N21" i="1" s="1"/>
  <c r="M17" i="1"/>
  <c r="N1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Stenftenagel</author>
  </authors>
  <commentList>
    <comment ref="L12" authorId="0" shapeId="0" xr:uid="{2AC083CA-39B3-4571-87D3-0D664DE912B0}">
      <text>
        <r>
          <rPr>
            <sz val="9"/>
            <color indexed="81"/>
            <rFont val="Tahoma"/>
            <family val="2"/>
          </rPr>
          <t xml:space="preserve">Input number of classes scheduled for term for Team taught and Clinical courses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CBDB7C3-AEBD-4998-94ED-EDBD2896C7E4}" keepAlive="1" name="ThisWorkbookDataModel" description="Data Model"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F4BFA148-E209-40A5-8EB5-6092A677E47D}" name="WorksheetConnection_Book1!Table2" type="102" refreshedVersion="7" minRefreshableVersion="5">
    <extLst>
      <ext xmlns:x15="http://schemas.microsoft.com/office/spreadsheetml/2010/11/main" uri="{DE250136-89BD-433C-8126-D09CA5730AF9}">
        <x15:connection id="Table2">
          <x15:rangePr sourceName="_xlcn.WorksheetConnection_Book1Table21"/>
        </x15:connection>
      </ext>
    </extLst>
  </connection>
  <connection id="3" xr16:uid="{744B1DF1-91FC-40E8-A7D0-CC68141C26CD}" name="WorksheetConnection_Book1!Table3" type="102" refreshedVersion="7" minRefreshableVersion="5">
    <extLst>
      <ext xmlns:x15="http://schemas.microsoft.com/office/spreadsheetml/2010/11/main" uri="{DE250136-89BD-433C-8126-D09CA5730AF9}">
        <x15:connection id="Table3">
          <x15:rangePr sourceName="_xlcn.WorksheetConnection_Book1Table31"/>
        </x15:connection>
      </ext>
    </extLst>
  </connection>
</connections>
</file>

<file path=xl/sharedStrings.xml><?xml version="1.0" encoding="utf-8"?>
<sst xmlns="http://schemas.openxmlformats.org/spreadsheetml/2006/main" count="223" uniqueCount="171">
  <si>
    <t>ABSENCE BEGAN:</t>
  </si>
  <si>
    <t>ABSENCE ENDED:</t>
  </si>
  <si>
    <t>COURSE #</t>
  </si>
  <si>
    <t>COURSE NAME</t>
  </si>
  <si>
    <t>TIMES</t>
  </si>
  <si>
    <t>CLASS CANCELLED</t>
  </si>
  <si>
    <t>OTHER ASSIGNMENT</t>
  </si>
  <si>
    <t>DO NOT DOCK</t>
  </si>
  <si>
    <t>SUBSTITUTE</t>
  </si>
  <si>
    <t>ACTION CHOICES</t>
  </si>
  <si>
    <t>LEAVE TAKEN</t>
  </si>
  <si>
    <t>DOCK ADJUNCT PAY</t>
  </si>
  <si>
    <t>DOCK OVERLOAD PAY</t>
  </si>
  <si>
    <t xml:space="preserve">      </t>
  </si>
  <si>
    <t>WK DAYS</t>
  </si>
  <si>
    <t>ABS TYPE</t>
  </si>
  <si>
    <t>DATE:</t>
  </si>
  <si>
    <t>TIME:</t>
  </si>
  <si>
    <t>SF ID:</t>
  </si>
  <si>
    <t>NAME:</t>
  </si>
  <si>
    <t>FULL TIME</t>
  </si>
  <si>
    <t>PART TIME</t>
  </si>
  <si>
    <t>CERTIFIED HOURLY</t>
  </si>
  <si>
    <t xml:space="preserve">S. . . . . . </t>
  </si>
  <si>
    <t>. . . . . . S</t>
  </si>
  <si>
    <t>S . . . . . S</t>
  </si>
  <si>
    <t>.M…..</t>
  </si>
  <si>
    <t>..T…..</t>
  </si>
  <si>
    <t>…W…</t>
  </si>
  <si>
    <t>….H..</t>
  </si>
  <si>
    <t>…..F.</t>
  </si>
  <si>
    <t>.M.W…</t>
  </si>
  <si>
    <t>.M.W.F.</t>
  </si>
  <si>
    <t>…W.F.</t>
  </si>
  <si>
    <t>..T.H..</t>
  </si>
  <si>
    <t>..T..F.</t>
  </si>
  <si>
    <t>..TWH..</t>
  </si>
  <si>
    <t>.MT….</t>
  </si>
  <si>
    <t>..TW…</t>
  </si>
  <si>
    <t>.TWHF.</t>
  </si>
  <si>
    <t>.MTW...</t>
  </si>
  <si>
    <t>.MTWH..</t>
  </si>
  <si>
    <t>.MTWHF.</t>
  </si>
  <si>
    <t>…WH..</t>
  </si>
  <si>
    <t>…WHF.</t>
  </si>
  <si>
    <t>….HF.</t>
  </si>
  <si>
    <t>*C-OMP</t>
  </si>
  <si>
    <t>OFFICE</t>
  </si>
  <si>
    <t>PT / FT</t>
  </si>
  <si>
    <t>Begin Date</t>
  </si>
  <si>
    <t>End Date</t>
  </si>
  <si>
    <t>Monday</t>
  </si>
  <si>
    <t>Tuesday</t>
  </si>
  <si>
    <t>Wednesday</t>
  </si>
  <si>
    <t>Thursday</t>
  </si>
  <si>
    <t>Friday</t>
  </si>
  <si>
    <t>Saturday</t>
  </si>
  <si>
    <t>A</t>
  </si>
  <si>
    <t>B</t>
  </si>
  <si>
    <t>C</t>
  </si>
  <si>
    <t>D</t>
  </si>
  <si>
    <t>E</t>
  </si>
  <si>
    <t>G</t>
  </si>
  <si>
    <t>TERMS</t>
  </si>
  <si>
    <t>TERM</t>
  </si>
  <si>
    <t>WKDAYS</t>
  </si>
  <si>
    <t>TOTAL SALARY</t>
  </si>
  <si>
    <t>FT / PT:</t>
  </si>
  <si>
    <t>DOCK PER CLASS</t>
  </si>
  <si>
    <t>SUBSTITUTE NAME</t>
  </si>
  <si>
    <t>SUB  SF  ID</t>
  </si>
  <si>
    <t>PT  and  FT   INSTRUCTOR'S  ABSENCE  REPORT</t>
  </si>
  <si>
    <t>TEAM COURSE / CLINICALS</t>
  </si>
  <si>
    <t>MTGS/
TERM</t>
  </si>
  <si>
    <t>SUBSTITUTE  INSTRUCTORS'  PAY  VOUCHER</t>
  </si>
  <si>
    <t>NAME</t>
  </si>
  <si>
    <t>START TIME</t>
  </si>
  <si>
    <t>END 
TIME</t>
  </si>
  <si>
    <t>COURSE TYPE</t>
  </si>
  <si>
    <t>RATE PER HOUR</t>
  </si>
  <si>
    <t>TOTAL SUB PAY</t>
  </si>
  <si>
    <t>DEPARTMENT #</t>
  </si>
  <si>
    <t>TOTAL TIME
HR:MM</t>
  </si>
  <si>
    <t>CR. HR. CLASS</t>
  </si>
  <si>
    <t>CONTACT HOUR</t>
  </si>
  <si>
    <t>COURSE  TYPE</t>
  </si>
  <si>
    <t>SUB HOURLY RATE</t>
  </si>
  <si>
    <t>DATE</t>
  </si>
  <si>
    <t>SF  ID  #</t>
  </si>
  <si>
    <t>SELECT 
ACTION</t>
  </si>
  <si>
    <t>N/A</t>
  </si>
  <si>
    <t>For PR/HR use only</t>
  </si>
  <si>
    <t>X</t>
  </si>
  <si>
    <r>
      <t xml:space="preserve">Supervisor/Chair/       </t>
    </r>
    <r>
      <rPr>
        <b/>
        <i/>
        <u/>
        <sz val="24"/>
        <color rgb="FFC00000"/>
        <rFont val="Calibri"/>
        <family val="2"/>
        <scheme val="minor"/>
      </rPr>
      <t xml:space="preserve">
</t>
    </r>
    <r>
      <rPr>
        <b/>
        <i/>
        <u/>
        <sz val="11"/>
        <color rgb="FFC00000"/>
        <rFont val="Calibri"/>
        <family val="2"/>
        <scheme val="minor"/>
      </rPr>
      <t>Director Signature</t>
    </r>
    <r>
      <rPr>
        <b/>
        <i/>
        <sz val="11"/>
        <color rgb="FFC00000"/>
        <rFont val="Calibri"/>
        <family val="2"/>
        <scheme val="minor"/>
      </rPr>
      <t xml:space="preserve">    </t>
    </r>
  </si>
  <si>
    <t>No Conflict</t>
  </si>
  <si>
    <t>Sub status</t>
  </si>
  <si>
    <t>Sub
Available</t>
  </si>
  <si>
    <t>Timesheet</t>
  </si>
  <si>
    <t>Sub Conflict</t>
  </si>
  <si>
    <r>
      <t>COMMENTS:</t>
    </r>
    <r>
      <rPr>
        <b/>
        <i/>
        <sz val="11"/>
        <color theme="1"/>
        <rFont val="Calibri"/>
        <family val="2"/>
        <scheme val="minor"/>
      </rPr>
      <t xml:space="preserve">          </t>
    </r>
  </si>
  <si>
    <t>Pay Appt</t>
  </si>
  <si>
    <t>TEAM INSTRUCTOR</t>
  </si>
  <si>
    <t>LAB/CLINICAL 1</t>
  </si>
  <si>
    <t>LAB/CLINICAL 2</t>
  </si>
  <si>
    <t>=&gt;</t>
  </si>
  <si>
    <t>All cells in Light Blue require information to be keyed in</t>
  </si>
  <si>
    <t>All cells in Dark Blue have drop down choices and are required when applicable</t>
  </si>
  <si>
    <t>All cells in Green are locked and have spreadsheet formulas</t>
  </si>
  <si>
    <t>There is a large Comment Box for your use to provide additional information for processing</t>
  </si>
  <si>
    <t>Dock and Subs Concepts</t>
  </si>
  <si>
    <t>The process of adjusting for an instructor's absence in the classroom is a single event which then expands to action to be taken regarding the outcome of the classes missed.</t>
  </si>
  <si>
    <r>
      <rPr>
        <b/>
        <u/>
        <sz val="11"/>
        <color theme="1"/>
        <rFont val="Calibri"/>
        <family val="2"/>
        <scheme val="minor"/>
      </rPr>
      <t>THE ABSENCE:</t>
    </r>
    <r>
      <rPr>
        <sz val="11"/>
        <color theme="1"/>
        <rFont val="Calibri"/>
        <family val="2"/>
        <scheme val="minor"/>
      </rPr>
      <t xml:space="preserve">  For full time faculty any course that is to their contract load (even if only a portion is to contract) should be covered by Sick/Personal Leave.  Any overload courses (entire course is to overload) should be docked as a reduction of overload pay.   For part time adjunct faculty, each course missed will require a reduction to pay through a dock of wages.    For any Approved Exception (for example missed classes for College business) whether a full time or part time instructor, each course should indicate DO NOT DOCK and the appropriate documentation maintained with all payroll records in the Department for audit availability.</t>
    </r>
  </si>
  <si>
    <t>The Absence / Sub Pay Form</t>
  </si>
  <si>
    <t>Provide the NAME and SF ID for the absent instructor</t>
  </si>
  <si>
    <t>Input the date and time the absence began and ended</t>
  </si>
  <si>
    <r>
      <rPr>
        <b/>
        <sz val="12"/>
        <color theme="1"/>
        <rFont val="Calibri"/>
        <family val="2"/>
        <scheme val="minor"/>
      </rPr>
      <t xml:space="preserve">FT or PT </t>
    </r>
    <r>
      <rPr>
        <sz val="11"/>
        <color theme="1"/>
        <rFont val="Calibri"/>
        <family val="2"/>
        <scheme val="minor"/>
      </rPr>
      <t xml:space="preserve">    select in the drop down</t>
    </r>
  </si>
  <si>
    <t>List all courses scheduled during the absence</t>
  </si>
  <si>
    <t>In the drop down select the type of absence</t>
  </si>
  <si>
    <t>Date of course missed</t>
  </si>
  <si>
    <t>Enter the Course number</t>
  </si>
  <si>
    <t>Enter Name/Description of course missed</t>
  </si>
  <si>
    <t>In the drop down select the week schedule for the course meetings - should match the load sheet.  For team taught classes and clinicals this may be different and can be left blank</t>
  </si>
  <si>
    <t>Enter the times the course meets - this will normally match the load sheet but for some classes could be different</t>
  </si>
  <si>
    <t>In the drop down select one of the standard terms.    For some team taught classes this may not apply</t>
  </si>
  <si>
    <t>MTGS/TERM</t>
  </si>
  <si>
    <t>First requirement is to identify when and for how long the instructor was absent.   Then a list of classes scheduled during the absence should be created with the outcome of how each schedule course was addressed.  IF a substitute instructor filled in, then the event expands to the work the substitute performed.</t>
  </si>
  <si>
    <r>
      <rPr>
        <i/>
        <u/>
        <sz val="11"/>
        <color theme="1"/>
        <rFont val="Calibri"/>
        <family val="2"/>
        <scheme val="minor"/>
      </rPr>
      <t>DO NOT ENTER IF USED "WK DAYS/TERM" DROP DOWNS</t>
    </r>
    <r>
      <rPr>
        <sz val="11"/>
        <color theme="1"/>
        <rFont val="Calibri"/>
        <family val="2"/>
        <scheme val="minor"/>
      </rPr>
      <t xml:space="preserve">  --   For Team Taught, clinicals and non-standard class schedules, count the number of times the instructor was scheduled to teach by course meeting (example 4 hour blocks) and enter the number in "MTGS/TERM" box</t>
    </r>
  </si>
  <si>
    <t>This is a formulated count of class meetings generated by the drop downs "WK DAYS/TERM".</t>
  </si>
  <si>
    <t>This is the formulated result of number of class meetings/total salary</t>
  </si>
  <si>
    <t>SELECT ACTION</t>
  </si>
  <si>
    <t>In the drop down select how the missed class was addressed</t>
  </si>
  <si>
    <t>IF the course was cancelled, an alternate assignment given (do not dock) or another Team Instructor filled in, you have now completed the form.</t>
  </si>
  <si>
    <t>IF you have selected "Substitute" in the drop down, then you will continue using this form to process the Sub Pay</t>
  </si>
  <si>
    <t>Ener the the Substitute Name and SF ID</t>
  </si>
  <si>
    <t>SUB NAME
SUB SF ID</t>
  </si>
  <si>
    <t>Once you have entered a substitute Name and ID all the course information will flow to the bottom of the form for you to continue</t>
  </si>
  <si>
    <t>END TIME</t>
  </si>
  <si>
    <t>TIME HR:MM</t>
  </si>
  <si>
    <t>This is the formulated total time the substitute will be paid</t>
  </si>
  <si>
    <t>In the drop down select the type of course the substitute taught.</t>
  </si>
  <si>
    <t>Enter the time the substitute began  - Example  10:00 am</t>
  </si>
  <si>
    <t>Enter the time the substitute ended  -  Example  12:00 pm</t>
  </si>
  <si>
    <t>This is the hourly rate the substitute will be paid based on the course type</t>
  </si>
  <si>
    <t>This is the formulated amount of pay the substitute will be paid</t>
  </si>
  <si>
    <t>DEPARTMENT</t>
  </si>
  <si>
    <t>Enter the Department Number for the course the substitute taught</t>
  </si>
  <si>
    <t>Certifier Entry</t>
  </si>
  <si>
    <t>This is the formulated number Payroll will enter on the Certifier to pay the sub</t>
  </si>
  <si>
    <t>Sub Available</t>
  </si>
  <si>
    <t>Conflict doc attached</t>
  </si>
  <si>
    <r>
      <rPr>
        <sz val="11"/>
        <color rgb="FFC00000"/>
        <rFont val="Calibri"/>
        <family val="2"/>
        <scheme val="minor"/>
      </rPr>
      <t>REQUIRED FIELD</t>
    </r>
    <r>
      <rPr>
        <sz val="11"/>
        <color theme="1"/>
        <rFont val="Calibri"/>
        <family val="2"/>
        <scheme val="minor"/>
      </rPr>
      <t xml:space="preserve"> - In the drop down select whether the substitute was available to substitute</t>
    </r>
  </si>
  <si>
    <r>
      <t xml:space="preserve">If documentation is required showing the substitute's availability like a change in work schedule or a timesheet showing no hours worked during the covered time, indicate in the drop down what documentation is being provided.  </t>
    </r>
    <r>
      <rPr>
        <sz val="11"/>
        <color rgb="FFC00000"/>
        <rFont val="Calibri"/>
        <family val="2"/>
        <scheme val="minor"/>
      </rPr>
      <t>ENSURE you attched the documentation for submission to HR when you submit this form.</t>
    </r>
  </si>
  <si>
    <t>For most standard classes the form will calculate the number of times a class meets per term and the amount to dock per class meeting with the information in the "WK DAYS" and "TERM" drop downs applied.  For some classes, espcially Team Taught and Clinicals, the number of times an instructor is scheduled to teach his portion of a course will need to be entered manually and the "WK DAYS/TERM" boxes can be blank.</t>
  </si>
  <si>
    <t>LIST ALL COURSES SCHEDULED DURING ABSENCE</t>
  </si>
  <si>
    <t>CERTIFIER ENTRY</t>
  </si>
  <si>
    <t>Conflict
Doc Backup</t>
  </si>
  <si>
    <t>AUTHORIZING SIGNATURE</t>
  </si>
  <si>
    <t>1913</t>
  </si>
  <si>
    <r>
      <rPr>
        <b/>
        <u/>
        <sz val="11"/>
        <color theme="1"/>
        <rFont val="Calibri"/>
        <family val="2"/>
        <scheme val="minor"/>
      </rPr>
      <t>THE SUBSTITUTE:</t>
    </r>
    <r>
      <rPr>
        <sz val="11"/>
        <color theme="1"/>
        <rFont val="Calibri"/>
        <family val="2"/>
        <scheme val="minor"/>
      </rPr>
      <t xml:space="preserve">  For any course taught by a substitute instructor, the Department must maintain payroll records showing that instructor's eligibility.   No instructor should substitute for another instructor if they are already schedule to teach during the same time frame.  No part time instructor should substitute if it will put them over the allowable hours/week maximum.  No full time Exempt A&amp;P employee should substitute during their regular scheduled 40 hour work week unless documented adjustments to schedules are provided to Payroll with the Absence/Sub Pay Form.</t>
    </r>
  </si>
  <si>
    <t>Adj. Schedule</t>
  </si>
  <si>
    <r>
      <rPr>
        <b/>
        <i/>
        <u/>
        <sz val="11"/>
        <color rgb="FFC00000"/>
        <rFont val="Calibri"/>
        <family val="2"/>
        <scheme val="minor"/>
      </rPr>
      <t>REQUIRED</t>
    </r>
    <r>
      <rPr>
        <b/>
        <i/>
        <sz val="11"/>
        <color rgb="FFC00000"/>
        <rFont val="Calibri"/>
        <family val="2"/>
        <scheme val="minor"/>
      </rPr>
      <t xml:space="preserve">:  </t>
    </r>
    <r>
      <rPr>
        <sz val="11"/>
        <color theme="1"/>
        <rFont val="Calibri"/>
        <family val="2"/>
        <scheme val="minor"/>
      </rPr>
      <t>All forms will be required to have an Authorizing Signature by the Department Chair/Director.   Either an Excel Digital Signature can be set up and used or an Excel Drawn Signature.   To create a Drawn Signature:  File/Options/Customize Ribbons/add the Draw option to Customize Ribbons and select it in the box.  Draw will now be in your options at the top.  Select Draw and one of the writing tools.   Use your mouse or finger pad to sign your name in the box provided below the dock and above the sub information.</t>
    </r>
  </si>
  <si>
    <t>CONTACT HR MRKT ADJ</t>
  </si>
  <si>
    <t>CR. HR. CLASS MRKT ADJ</t>
  </si>
  <si>
    <t>For overloads and adjunct courses enter the total salary for the course as indcated on the load sheet.   Not applicable for FT contract to load course where leave applies</t>
  </si>
  <si>
    <t>SPRING 2024</t>
  </si>
  <si>
    <t>SPRING</t>
  </si>
  <si>
    <t>January</t>
  </si>
  <si>
    <t>February</t>
  </si>
  <si>
    <t>March</t>
  </si>
  <si>
    <t>April</t>
  </si>
  <si>
    <t>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</si>
</sst>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409]h:mm\ AM/PM;@"/>
    <numFmt numFmtId="166" formatCode="&quot;$&quot;#,##0.00"/>
  </numFmts>
  <fonts count="37" x14ac:knownFonts="1">
    <font>
      <sz val="11"/>
      <color theme="1"/>
      <name val="Calibri"/>
      <family val="2"/>
      <scheme val="minor"/>
    </font>
    <font>
      <b/>
      <sz val="11"/>
      <color theme="1"/>
      <name val="Calibri"/>
      <family val="2"/>
      <scheme val="minor"/>
    </font>
    <font>
      <b/>
      <i/>
      <sz val="14"/>
      <color theme="1"/>
      <name val="Calibri"/>
      <family val="2"/>
      <scheme val="minor"/>
    </font>
    <font>
      <b/>
      <sz val="14"/>
      <color theme="1"/>
      <name val="Calibri"/>
      <family val="2"/>
      <scheme val="minor"/>
    </font>
    <font>
      <sz val="12"/>
      <color theme="1"/>
      <name val="Calibri"/>
      <family val="2"/>
      <scheme val="minor"/>
    </font>
    <font>
      <sz val="8"/>
      <name val="Calibri"/>
      <family val="2"/>
      <scheme val="minor"/>
    </font>
    <font>
      <b/>
      <i/>
      <u/>
      <sz val="12"/>
      <color rgb="FFC00000"/>
      <name val="Calibri"/>
      <family val="2"/>
      <scheme val="minor"/>
    </font>
    <font>
      <b/>
      <sz val="16"/>
      <color theme="1"/>
      <name val="Calibri"/>
      <family val="2"/>
      <scheme val="minor"/>
    </font>
    <font>
      <b/>
      <sz val="12"/>
      <color theme="1"/>
      <name val="Calibri"/>
      <family val="2"/>
      <scheme val="minor"/>
    </font>
    <font>
      <b/>
      <i/>
      <sz val="12"/>
      <color theme="1"/>
      <name val="Calibri"/>
      <family val="2"/>
      <scheme val="minor"/>
    </font>
    <font>
      <sz val="10"/>
      <color theme="1"/>
      <name val="Calibri"/>
      <family val="2"/>
      <scheme val="minor"/>
    </font>
    <font>
      <b/>
      <i/>
      <sz val="9"/>
      <color rgb="FFC00000"/>
      <name val="Calibri"/>
      <family val="2"/>
      <scheme val="minor"/>
    </font>
    <font>
      <b/>
      <sz val="18"/>
      <color rgb="FFC00000"/>
      <name val="Calibri"/>
      <family val="2"/>
      <scheme val="minor"/>
    </font>
    <font>
      <sz val="9"/>
      <color theme="1"/>
      <name val="Calibri"/>
      <family val="2"/>
      <scheme val="minor"/>
    </font>
    <font>
      <b/>
      <sz val="18"/>
      <color rgb="FFC00000"/>
      <name val="Arial Black"/>
      <family val="2"/>
    </font>
    <font>
      <b/>
      <i/>
      <u/>
      <sz val="24"/>
      <color theme="0"/>
      <name val="Calibri"/>
      <family val="2"/>
      <scheme val="minor"/>
    </font>
    <font>
      <b/>
      <sz val="18"/>
      <color theme="1"/>
      <name val="Calibri"/>
      <family val="2"/>
      <scheme val="minor"/>
    </font>
    <font>
      <b/>
      <i/>
      <sz val="10"/>
      <color rgb="FFC00000"/>
      <name val="Calibri"/>
      <family val="2"/>
      <scheme val="minor"/>
    </font>
    <font>
      <b/>
      <sz val="14"/>
      <name val="Calibri"/>
      <family val="2"/>
      <scheme val="minor"/>
    </font>
    <font>
      <b/>
      <i/>
      <sz val="11"/>
      <color theme="1"/>
      <name val="Calibri"/>
      <family val="2"/>
      <scheme val="minor"/>
    </font>
    <font>
      <b/>
      <i/>
      <u/>
      <sz val="11"/>
      <color theme="1"/>
      <name val="Calibri"/>
      <family val="2"/>
      <scheme val="minor"/>
    </font>
    <font>
      <i/>
      <u/>
      <sz val="11"/>
      <color rgb="FFC00000"/>
      <name val="Calibri"/>
      <family val="2"/>
      <scheme val="minor"/>
    </font>
    <font>
      <b/>
      <i/>
      <u/>
      <sz val="11"/>
      <color rgb="FFC00000"/>
      <name val="Calibri"/>
      <family val="2"/>
      <scheme val="minor"/>
    </font>
    <font>
      <b/>
      <i/>
      <u/>
      <sz val="10"/>
      <color rgb="FFC00000"/>
      <name val="Calibri"/>
      <family val="2"/>
      <scheme val="minor"/>
    </font>
    <font>
      <b/>
      <i/>
      <u/>
      <sz val="24"/>
      <color rgb="FFC00000"/>
      <name val="Calibri"/>
      <family val="2"/>
      <scheme val="minor"/>
    </font>
    <font>
      <b/>
      <i/>
      <sz val="11"/>
      <color rgb="FFC00000"/>
      <name val="Calibri"/>
      <family val="2"/>
      <scheme val="minor"/>
    </font>
    <font>
      <b/>
      <i/>
      <sz val="22"/>
      <color rgb="FFC00000"/>
      <name val="Calibri"/>
      <family val="2"/>
      <scheme val="minor"/>
    </font>
    <font>
      <b/>
      <i/>
      <sz val="24"/>
      <color rgb="FFC00000"/>
      <name val="Calibri"/>
      <family val="2"/>
      <scheme val="minor"/>
    </font>
    <font>
      <sz val="9"/>
      <color indexed="81"/>
      <name val="Tahoma"/>
      <family val="2"/>
    </font>
    <font>
      <b/>
      <sz val="10"/>
      <color theme="1"/>
      <name val="Calibri"/>
      <family val="2"/>
      <scheme val="minor"/>
    </font>
    <font>
      <sz val="11"/>
      <name val="Calibri"/>
      <family val="2"/>
      <scheme val="minor"/>
    </font>
    <font>
      <sz val="20"/>
      <color theme="1"/>
      <name val="Calibri"/>
      <family val="2"/>
      <scheme val="minor"/>
    </font>
    <font>
      <b/>
      <u/>
      <sz val="11"/>
      <color theme="1"/>
      <name val="Calibri"/>
      <family val="2"/>
      <scheme val="minor"/>
    </font>
    <font>
      <i/>
      <u/>
      <sz val="11"/>
      <color theme="1"/>
      <name val="Calibri"/>
      <family val="2"/>
      <scheme val="minor"/>
    </font>
    <font>
      <i/>
      <sz val="11"/>
      <color rgb="FFC00000"/>
      <name val="Calibri"/>
      <family val="2"/>
      <scheme val="minor"/>
    </font>
    <font>
      <sz val="11"/>
      <color rgb="FFC00000"/>
      <name val="Calibri"/>
      <family val="2"/>
      <scheme val="minor"/>
    </font>
    <font>
      <sz val="20"/>
      <color rgb="FFFF0000"/>
      <name val="Calibri"/>
      <family val="2"/>
      <scheme val="minor"/>
    </font>
  </fonts>
  <fills count="11">
    <fill>
      <patternFill patternType="none"/>
    </fill>
    <fill>
      <patternFill patternType="gray125"/>
    </fill>
    <fill>
      <patternFill patternType="solid">
        <fgColor theme="0" tint="-0.499984740745262"/>
        <bgColor indexed="64"/>
      </patternFill>
    </fill>
    <fill>
      <patternFill patternType="solid">
        <fgColor theme="4" tint="-0.249977111117893"/>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right/>
      <top/>
      <bottom style="thin">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09">
    <xf numFmtId="0" fontId="0" fillId="0" borderId="0" xfId="0"/>
    <xf numFmtId="0" fontId="3" fillId="0" borderId="0" xfId="0" applyFont="1" applyAlignment="1">
      <alignment horizontal="right"/>
    </xf>
    <xf numFmtId="0" fontId="0" fillId="0" borderId="0" xfId="0" applyAlignment="1">
      <alignment horizontal="center"/>
    </xf>
    <xf numFmtId="0" fontId="0" fillId="0" borderId="1" xfId="0" applyBorder="1" applyAlignment="1">
      <alignment horizontal="center"/>
    </xf>
    <xf numFmtId="0" fontId="0" fillId="0" borderId="4" xfId="0" applyBorder="1"/>
    <xf numFmtId="1" fontId="0" fillId="0" borderId="16" xfId="0" applyNumberFormat="1" applyBorder="1"/>
    <xf numFmtId="165" fontId="0" fillId="0" borderId="10" xfId="0" applyNumberFormat="1" applyBorder="1"/>
    <xf numFmtId="0" fontId="0" fillId="0" borderId="17" xfId="0" applyBorder="1" applyAlignment="1">
      <alignment horizontal="center"/>
    </xf>
    <xf numFmtId="14" fontId="0" fillId="0" borderId="0" xfId="0" applyNumberFormat="1" applyAlignment="1">
      <alignment horizontal="center"/>
    </xf>
    <xf numFmtId="0" fontId="3" fillId="0" borderId="0" xfId="0" applyFont="1"/>
    <xf numFmtId="0" fontId="0" fillId="0" borderId="14" xfId="0" applyBorder="1"/>
    <xf numFmtId="0" fontId="7" fillId="0" borderId="1" xfId="0" applyFont="1" applyBorder="1" applyAlignment="1">
      <alignment horizontal="center"/>
    </xf>
    <xf numFmtId="0" fontId="0" fillId="4" borderId="0" xfId="0" applyFill="1"/>
    <xf numFmtId="0" fontId="0" fillId="4" borderId="0" xfId="0" applyFill="1" applyAlignment="1">
      <alignment horizontal="center"/>
    </xf>
    <xf numFmtId="0" fontId="1" fillId="0" borderId="18" xfId="0" applyFont="1" applyBorder="1"/>
    <xf numFmtId="165" fontId="0" fillId="0" borderId="10" xfId="0" applyNumberFormat="1" applyBorder="1" applyAlignment="1">
      <alignment horizontal="center"/>
    </xf>
    <xf numFmtId="165" fontId="0" fillId="0" borderId="16" xfId="0" applyNumberFormat="1" applyBorder="1" applyAlignment="1">
      <alignment horizontal="center"/>
    </xf>
    <xf numFmtId="165" fontId="10" fillId="0" borderId="8" xfId="0" applyNumberFormat="1" applyFont="1" applyBorder="1" applyAlignment="1">
      <alignment horizontal="center"/>
    </xf>
    <xf numFmtId="4" fontId="10" fillId="0" borderId="15" xfId="0" applyNumberFormat="1" applyFont="1" applyBorder="1" applyAlignment="1">
      <alignment horizontal="center"/>
    </xf>
    <xf numFmtId="165" fontId="10" fillId="0" borderId="15" xfId="0" applyNumberFormat="1" applyFont="1" applyBorder="1" applyAlignment="1">
      <alignment horizontal="center"/>
    </xf>
    <xf numFmtId="0" fontId="10" fillId="0" borderId="8" xfId="0" applyFont="1" applyBorder="1" applyAlignment="1">
      <alignment horizontal="center"/>
    </xf>
    <xf numFmtId="4" fontId="10" fillId="0" borderId="8" xfId="0" applyNumberFormat="1" applyFont="1" applyBorder="1" applyAlignment="1">
      <alignment horizontal="center"/>
    </xf>
    <xf numFmtId="0" fontId="9" fillId="0" borderId="3" xfId="0" applyFont="1" applyBorder="1" applyAlignment="1">
      <alignment horizontal="center"/>
    </xf>
    <xf numFmtId="0" fontId="9" fillId="0" borderId="3" xfId="0" applyFont="1" applyBorder="1" applyAlignment="1">
      <alignment horizontal="center" wrapText="1"/>
    </xf>
    <xf numFmtId="0" fontId="9" fillId="0" borderId="5" xfId="0" applyFont="1" applyBorder="1" applyAlignment="1">
      <alignment horizontal="center" wrapText="1"/>
    </xf>
    <xf numFmtId="0" fontId="9" fillId="0" borderId="6" xfId="0" applyFont="1" applyBorder="1" applyAlignment="1">
      <alignment horizontal="center"/>
    </xf>
    <xf numFmtId="165" fontId="13" fillId="0" borderId="8" xfId="0" applyNumberFormat="1" applyFont="1" applyBorder="1"/>
    <xf numFmtId="1" fontId="10" fillId="0" borderId="15" xfId="0" applyNumberFormat="1" applyFont="1" applyBorder="1" applyAlignment="1">
      <alignment horizontal="center"/>
    </xf>
    <xf numFmtId="1" fontId="0" fillId="0" borderId="16" xfId="0" applyNumberFormat="1" applyBorder="1" applyAlignment="1">
      <alignment horizontal="center"/>
    </xf>
    <xf numFmtId="0" fontId="10" fillId="0" borderId="15" xfId="0" applyFont="1" applyBorder="1"/>
    <xf numFmtId="0" fontId="0" fillId="0" borderId="16" xfId="0" applyBorder="1"/>
    <xf numFmtId="0" fontId="10" fillId="8" borderId="8" xfId="0" applyFont="1" applyFill="1" applyBorder="1" applyAlignment="1">
      <alignment horizontal="center"/>
    </xf>
    <xf numFmtId="0" fontId="0" fillId="0" borderId="8" xfId="0" applyBorder="1"/>
    <xf numFmtId="0" fontId="8" fillId="0" borderId="1" xfId="0" applyFont="1" applyBorder="1" applyAlignment="1">
      <alignment horizontal="center"/>
    </xf>
    <xf numFmtId="0" fontId="4" fillId="0" borderId="0" xfId="0" applyFont="1" applyAlignment="1">
      <alignment horizontal="center"/>
    </xf>
    <xf numFmtId="0" fontId="0" fillId="0" borderId="19" xfId="0" applyBorder="1"/>
    <xf numFmtId="0" fontId="0" fillId="0" borderId="9" xfId="0" applyBorder="1" applyAlignment="1">
      <alignment horizontal="center"/>
    </xf>
    <xf numFmtId="0" fontId="0" fillId="0" borderId="21" xfId="0" applyBorder="1" applyAlignment="1">
      <alignment horizontal="center"/>
    </xf>
    <xf numFmtId="20" fontId="0" fillId="0" borderId="0" xfId="0" applyNumberFormat="1" applyAlignment="1">
      <alignment horizontal="center"/>
    </xf>
    <xf numFmtId="165" fontId="0" fillId="0" borderId="8" xfId="0" applyNumberFormat="1" applyBorder="1" applyAlignment="1">
      <alignment horizontal="center"/>
    </xf>
    <xf numFmtId="20" fontId="0" fillId="0" borderId="8" xfId="0" applyNumberFormat="1" applyBorder="1" applyAlignment="1">
      <alignment horizontal="center"/>
    </xf>
    <xf numFmtId="0" fontId="0" fillId="0" borderId="8" xfId="0" applyBorder="1" applyAlignment="1">
      <alignment horizontal="center"/>
    </xf>
    <xf numFmtId="20" fontId="0" fillId="0" borderId="11" xfId="0" applyNumberFormat="1" applyBorder="1" applyAlignment="1">
      <alignment horizontal="center"/>
    </xf>
    <xf numFmtId="0" fontId="0" fillId="0" borderId="11" xfId="0" applyBorder="1" applyAlignment="1">
      <alignment horizontal="center"/>
    </xf>
    <xf numFmtId="165" fontId="0" fillId="0" borderId="25" xfId="0" applyNumberFormat="1" applyBorder="1" applyAlignment="1">
      <alignment horizontal="center"/>
    </xf>
    <xf numFmtId="166" fontId="0" fillId="0" borderId="0" xfId="0" applyNumberFormat="1"/>
    <xf numFmtId="166" fontId="0" fillId="0" borderId="11" xfId="0" applyNumberFormat="1" applyBorder="1" applyAlignment="1">
      <alignment horizontal="center"/>
    </xf>
    <xf numFmtId="166" fontId="0" fillId="0" borderId="8" xfId="0" applyNumberFormat="1" applyBorder="1" applyAlignment="1">
      <alignment horizontal="center"/>
    </xf>
    <xf numFmtId="164" fontId="10" fillId="0" borderId="25" xfId="0" applyNumberFormat="1" applyFont="1" applyBorder="1" applyAlignment="1">
      <alignment horizontal="center"/>
    </xf>
    <xf numFmtId="164" fontId="0" fillId="0" borderId="28" xfId="0" applyNumberFormat="1" applyBorder="1" applyAlignment="1">
      <alignment horizontal="center"/>
    </xf>
    <xf numFmtId="20" fontId="0" fillId="0" borderId="0" xfId="0" applyNumberFormat="1"/>
    <xf numFmtId="2" fontId="0" fillId="0" borderId="0" xfId="0" applyNumberFormat="1" applyAlignment="1">
      <alignment horizontal="center"/>
    </xf>
    <xf numFmtId="2" fontId="0" fillId="0" borderId="8" xfId="0" applyNumberFormat="1" applyBorder="1"/>
    <xf numFmtId="0" fontId="0" fillId="0" borderId="2" xfId="0" applyBorder="1"/>
    <xf numFmtId="4" fontId="2" fillId="0" borderId="11" xfId="0" applyNumberFormat="1" applyFont="1" applyBorder="1" applyAlignment="1">
      <alignment horizontal="center"/>
    </xf>
    <xf numFmtId="0" fontId="9" fillId="0" borderId="6" xfId="0" applyFont="1" applyBorder="1" applyAlignment="1">
      <alignment horizontal="center" wrapText="1"/>
    </xf>
    <xf numFmtId="166" fontId="10" fillId="8" borderId="8" xfId="0" applyNumberFormat="1" applyFont="1" applyFill="1" applyBorder="1" applyAlignment="1">
      <alignment horizontal="center"/>
    </xf>
    <xf numFmtId="0" fontId="0" fillId="0" borderId="25" xfId="0" applyBorder="1"/>
    <xf numFmtId="0" fontId="10" fillId="5" borderId="11" xfId="0" applyFont="1" applyFill="1" applyBorder="1" applyAlignment="1" applyProtection="1">
      <alignment horizontal="center"/>
      <protection locked="0"/>
    </xf>
    <xf numFmtId="165" fontId="10" fillId="5" borderId="7" xfId="0" applyNumberFormat="1" applyFont="1" applyFill="1" applyBorder="1" applyAlignment="1" applyProtection="1">
      <alignment horizontal="center"/>
      <protection locked="0"/>
    </xf>
    <xf numFmtId="0" fontId="10" fillId="5" borderId="14" xfId="0" applyFont="1" applyFill="1" applyBorder="1" applyProtection="1">
      <protection locked="0"/>
    </xf>
    <xf numFmtId="165" fontId="10" fillId="5" borderId="8" xfId="0" applyNumberFormat="1" applyFont="1" applyFill="1" applyBorder="1" applyAlignment="1" applyProtection="1">
      <alignment horizontal="center"/>
      <protection locked="0"/>
    </xf>
    <xf numFmtId="0" fontId="10" fillId="5" borderId="15" xfId="0" applyFont="1" applyFill="1" applyBorder="1" applyProtection="1">
      <protection locked="0"/>
    </xf>
    <xf numFmtId="165" fontId="10" fillId="5" borderId="11" xfId="0" applyNumberFormat="1" applyFont="1" applyFill="1" applyBorder="1" applyAlignment="1" applyProtection="1">
      <alignment horizontal="center"/>
      <protection locked="0"/>
    </xf>
    <xf numFmtId="0" fontId="0" fillId="0" borderId="11" xfId="0" applyBorder="1" applyProtection="1">
      <protection locked="0"/>
    </xf>
    <xf numFmtId="0" fontId="9" fillId="0" borderId="5" xfId="0" applyFont="1" applyBorder="1" applyAlignment="1">
      <alignment horizontal="center"/>
    </xf>
    <xf numFmtId="0" fontId="0" fillId="0" borderId="10" xfId="0" applyBorder="1" applyAlignment="1">
      <alignment horizontal="center"/>
    </xf>
    <xf numFmtId="0" fontId="9" fillId="0" borderId="13" xfId="0" applyFont="1" applyBorder="1" applyAlignment="1">
      <alignment horizontal="center"/>
    </xf>
    <xf numFmtId="164" fontId="4" fillId="7" borderId="17" xfId="0" applyNumberFormat="1" applyFont="1" applyFill="1" applyBorder="1" applyAlignment="1" applyProtection="1">
      <alignment horizontal="center"/>
      <protection locked="0"/>
    </xf>
    <xf numFmtId="165" fontId="4" fillId="7" borderId="11" xfId="0" applyNumberFormat="1" applyFont="1" applyFill="1" applyBorder="1" applyProtection="1">
      <protection locked="0"/>
    </xf>
    <xf numFmtId="0" fontId="4" fillId="0" borderId="12" xfId="0" applyFont="1" applyBorder="1" applyAlignment="1" applyProtection="1">
      <alignment horizontal="center"/>
      <protection locked="0"/>
    </xf>
    <xf numFmtId="165" fontId="4" fillId="0" borderId="17" xfId="0" applyNumberFormat="1" applyFont="1" applyBorder="1" applyAlignment="1" applyProtection="1">
      <alignment horizontal="center"/>
      <protection locked="0"/>
    </xf>
    <xf numFmtId="165" fontId="4" fillId="0" borderId="11" xfId="0" applyNumberFormat="1" applyFont="1" applyBorder="1" applyAlignment="1" applyProtection="1">
      <alignment horizontal="center"/>
      <protection locked="0"/>
    </xf>
    <xf numFmtId="0" fontId="4" fillId="0" borderId="11" xfId="0" applyFont="1" applyBorder="1" applyAlignment="1" applyProtection="1">
      <alignment horizontal="center"/>
      <protection locked="0"/>
    </xf>
    <xf numFmtId="165" fontId="4" fillId="0" borderId="8" xfId="0" applyNumberFormat="1" applyFont="1" applyBorder="1" applyAlignment="1" applyProtection="1">
      <alignment horizontal="center"/>
      <protection locked="0"/>
    </xf>
    <xf numFmtId="0" fontId="4" fillId="0" borderId="8" xfId="0" applyFont="1" applyBorder="1" applyAlignment="1" applyProtection="1">
      <alignment horizontal="center"/>
      <protection locked="0"/>
    </xf>
    <xf numFmtId="0" fontId="22" fillId="0" borderId="22" xfId="0" applyFont="1" applyBorder="1" applyAlignment="1">
      <alignment horizontal="left" wrapText="1"/>
    </xf>
    <xf numFmtId="0" fontId="27" fillId="0" borderId="34" xfId="0" applyFont="1" applyBorder="1" applyAlignment="1">
      <alignment horizontal="left" vertical="center" wrapText="1"/>
    </xf>
    <xf numFmtId="0" fontId="0" fillId="0" borderId="39" xfId="0" applyBorder="1"/>
    <xf numFmtId="0" fontId="12" fillId="0" borderId="0" xfId="0" applyFont="1" applyAlignment="1">
      <alignment vertical="center"/>
    </xf>
    <xf numFmtId="0" fontId="0" fillId="0" borderId="35" xfId="0" applyBorder="1" applyAlignment="1">
      <alignment horizontal="center"/>
    </xf>
    <xf numFmtId="0" fontId="14" fillId="0" borderId="0" xfId="0" applyFont="1" applyAlignment="1">
      <alignment horizontal="center" vertical="center"/>
    </xf>
    <xf numFmtId="0" fontId="3" fillId="0" borderId="0" xfId="0" applyFont="1" applyAlignment="1">
      <alignment horizontal="center"/>
    </xf>
    <xf numFmtId="0" fontId="3" fillId="0" borderId="39" xfId="0" applyFont="1" applyBorder="1" applyAlignment="1">
      <alignment horizontal="right"/>
    </xf>
    <xf numFmtId="0" fontId="9" fillId="0" borderId="39" xfId="0" applyFont="1" applyBorder="1"/>
    <xf numFmtId="0" fontId="9" fillId="0" borderId="0" xfId="0" applyFont="1"/>
    <xf numFmtId="164" fontId="0" fillId="7" borderId="0" xfId="0" applyNumberFormat="1" applyFill="1" applyAlignment="1" applyProtection="1">
      <alignment horizontal="center"/>
      <protection locked="0"/>
    </xf>
    <xf numFmtId="165" fontId="0" fillId="7" borderId="0" xfId="0" applyNumberFormat="1" applyFill="1" applyProtection="1">
      <protection locked="0"/>
    </xf>
    <xf numFmtId="0" fontId="4" fillId="2" borderId="39" xfId="0" applyFont="1" applyFill="1" applyBorder="1"/>
    <xf numFmtId="0" fontId="4" fillId="2" borderId="0" xfId="0" applyFont="1" applyFill="1"/>
    <xf numFmtId="0" fontId="0" fillId="2" borderId="0" xfId="0" applyFill="1" applyAlignment="1">
      <alignment horizontal="center"/>
    </xf>
    <xf numFmtId="0" fontId="0" fillId="2" borderId="0" xfId="0" applyFill="1"/>
    <xf numFmtId="18" fontId="0" fillId="7" borderId="0" xfId="0" applyNumberFormat="1" applyFill="1" applyProtection="1">
      <protection locked="0"/>
    </xf>
    <xf numFmtId="0" fontId="0" fillId="2" borderId="39" xfId="0" applyFill="1" applyBorder="1"/>
    <xf numFmtId="0" fontId="17" fillId="0" borderId="0" xfId="0" applyFont="1" applyAlignment="1">
      <alignment wrapText="1"/>
    </xf>
    <xf numFmtId="0" fontId="11" fillId="0" borderId="0" xfId="0" applyFont="1" applyAlignment="1">
      <alignment horizontal="center" wrapText="1"/>
    </xf>
    <xf numFmtId="0" fontId="0" fillId="0" borderId="9" xfId="0" applyBorder="1"/>
    <xf numFmtId="0" fontId="0" fillId="0" borderId="10" xfId="0" applyBorder="1"/>
    <xf numFmtId="0" fontId="0" fillId="0" borderId="28" xfId="0" applyBorder="1"/>
    <xf numFmtId="165" fontId="0" fillId="0" borderId="28" xfId="0" applyNumberFormat="1" applyBorder="1" applyAlignment="1">
      <alignment horizontal="center"/>
    </xf>
    <xf numFmtId="20" fontId="0" fillId="0" borderId="10" xfId="0" applyNumberFormat="1" applyBorder="1" applyAlignment="1">
      <alignment horizontal="center"/>
    </xf>
    <xf numFmtId="166" fontId="0" fillId="0" borderId="10" xfId="0" applyNumberFormat="1" applyBorder="1" applyAlignment="1">
      <alignment horizontal="center"/>
    </xf>
    <xf numFmtId="2" fontId="0" fillId="0" borderId="10" xfId="0" applyNumberFormat="1" applyBorder="1"/>
    <xf numFmtId="0" fontId="0" fillId="0" borderId="45" xfId="0" applyBorder="1"/>
    <xf numFmtId="0" fontId="9" fillId="0" borderId="24" xfId="0" applyFont="1" applyBorder="1" applyAlignment="1">
      <alignment horizontal="center" wrapText="1"/>
    </xf>
    <xf numFmtId="0" fontId="23" fillId="0" borderId="0" xfId="0" applyFont="1" applyAlignment="1">
      <alignment horizontal="center" vertical="center" wrapText="1"/>
    </xf>
    <xf numFmtId="166" fontId="29" fillId="10" borderId="14" xfId="0" applyNumberFormat="1" applyFont="1" applyFill="1" applyBorder="1" applyAlignment="1">
      <alignment horizontal="center"/>
    </xf>
    <xf numFmtId="166" fontId="29" fillId="10" borderId="15" xfId="0" applyNumberFormat="1" applyFont="1" applyFill="1" applyBorder="1" applyAlignment="1">
      <alignment horizontal="center"/>
    </xf>
    <xf numFmtId="49" fontId="16" fillId="0" borderId="0" xfId="0" applyNumberFormat="1" applyFont="1" applyAlignment="1">
      <alignment horizontal="center"/>
    </xf>
    <xf numFmtId="0" fontId="30" fillId="7" borderId="0" xfId="0" applyFont="1" applyFill="1"/>
    <xf numFmtId="0" fontId="0" fillId="8" borderId="0" xfId="0" applyFill="1"/>
    <xf numFmtId="0" fontId="0" fillId="0" borderId="0" xfId="0" applyAlignment="1">
      <alignment wrapText="1"/>
    </xf>
    <xf numFmtId="0" fontId="0" fillId="0" borderId="0" xfId="0" applyAlignment="1">
      <alignment horizontal="left" wrapText="1"/>
    </xf>
    <xf numFmtId="0" fontId="31" fillId="0" borderId="2" xfId="0" applyFont="1" applyBorder="1" applyAlignment="1">
      <alignment horizontal="center"/>
    </xf>
    <xf numFmtId="0" fontId="0" fillId="7" borderId="0" xfId="0" applyFill="1"/>
    <xf numFmtId="0" fontId="21" fillId="0" borderId="0" xfId="0" applyFont="1"/>
    <xf numFmtId="49" fontId="8" fillId="0" borderId="0" xfId="0" applyNumberFormat="1" applyFont="1" applyAlignment="1">
      <alignment horizontal="center"/>
    </xf>
    <xf numFmtId="0" fontId="0" fillId="5" borderId="0" xfId="0" applyFill="1"/>
    <xf numFmtId="0" fontId="0" fillId="5" borderId="1" xfId="0" applyFill="1" applyBorder="1"/>
    <xf numFmtId="0" fontId="0" fillId="7" borderId="33" xfId="0" applyFill="1" applyBorder="1"/>
    <xf numFmtId="49" fontId="8" fillId="0" borderId="1" xfId="0" applyNumberFormat="1" applyFont="1" applyBorder="1" applyAlignment="1">
      <alignment horizontal="center"/>
    </xf>
    <xf numFmtId="49" fontId="8" fillId="0" borderId="33" xfId="0" applyNumberFormat="1" applyFont="1" applyBorder="1" applyAlignment="1">
      <alignment horizontal="center"/>
    </xf>
    <xf numFmtId="0" fontId="9" fillId="0" borderId="33" xfId="0" applyFont="1" applyBorder="1" applyAlignment="1">
      <alignment horizontal="center"/>
    </xf>
    <xf numFmtId="49" fontId="8" fillId="0" borderId="33" xfId="0" applyNumberFormat="1" applyFont="1" applyBorder="1" applyAlignment="1">
      <alignment horizontal="center" vertical="center"/>
    </xf>
    <xf numFmtId="0" fontId="0" fillId="7" borderId="33" xfId="0" applyFill="1" applyBorder="1" applyAlignment="1">
      <alignment horizontal="left" wrapText="1"/>
    </xf>
    <xf numFmtId="0" fontId="0" fillId="5" borderId="33" xfId="0" applyFill="1" applyBorder="1" applyAlignment="1">
      <alignment horizontal="left" wrapText="1"/>
    </xf>
    <xf numFmtId="0" fontId="0" fillId="5" borderId="33" xfId="0" applyFill="1" applyBorder="1" applyAlignment="1">
      <alignment wrapText="1"/>
    </xf>
    <xf numFmtId="49" fontId="8" fillId="0" borderId="1" xfId="0" applyNumberFormat="1" applyFont="1" applyBorder="1" applyAlignment="1">
      <alignment horizontal="center" vertical="center"/>
    </xf>
    <xf numFmtId="0" fontId="0" fillId="7" borderId="1" xfId="0" applyFill="1" applyBorder="1" applyAlignment="1">
      <alignment horizontal="left" wrapText="1"/>
    </xf>
    <xf numFmtId="0" fontId="0" fillId="8" borderId="33" xfId="0" applyFill="1" applyBorder="1"/>
    <xf numFmtId="0" fontId="0" fillId="5" borderId="33" xfId="0" applyFill="1" applyBorder="1"/>
    <xf numFmtId="0" fontId="34" fillId="0" borderId="0" xfId="0" applyFont="1" applyAlignment="1">
      <alignment vertical="center" wrapText="1"/>
    </xf>
    <xf numFmtId="49" fontId="8" fillId="0" borderId="1" xfId="0" applyNumberFormat="1" applyFont="1" applyBorder="1" applyAlignment="1">
      <alignment horizontal="center" wrapText="1"/>
    </xf>
    <xf numFmtId="0" fontId="0" fillId="7" borderId="1" xfId="0" applyFill="1" applyBorder="1" applyAlignment="1">
      <alignment vertical="center"/>
    </xf>
    <xf numFmtId="0" fontId="0" fillId="7" borderId="1" xfId="0" applyFill="1" applyBorder="1"/>
    <xf numFmtId="0" fontId="0" fillId="8" borderId="1" xfId="0" applyFill="1" applyBorder="1"/>
    <xf numFmtId="49" fontId="8" fillId="0" borderId="1" xfId="0" applyNumberFormat="1" applyFont="1" applyBorder="1" applyAlignment="1">
      <alignment horizontal="center" vertical="center" wrapText="1"/>
    </xf>
    <xf numFmtId="2" fontId="0" fillId="0" borderId="11" xfId="0" applyNumberFormat="1" applyBorder="1" applyAlignment="1" applyProtection="1">
      <alignment horizontal="center" vertical="center" wrapText="1"/>
      <protection locked="0"/>
    </xf>
    <xf numFmtId="2" fontId="4" fillId="7" borderId="14" xfId="0" applyNumberFormat="1" applyFont="1" applyFill="1" applyBorder="1" applyAlignment="1" applyProtection="1">
      <alignment horizontal="center"/>
      <protection locked="0"/>
    </xf>
    <xf numFmtId="0" fontId="0" fillId="0" borderId="33" xfId="0" applyBorder="1" applyAlignment="1">
      <alignment wrapText="1"/>
    </xf>
    <xf numFmtId="0" fontId="0" fillId="0" borderId="33" xfId="0" applyBorder="1"/>
    <xf numFmtId="166" fontId="4" fillId="7" borderId="0" xfId="0" applyNumberFormat="1" applyFont="1" applyFill="1" applyAlignment="1" applyProtection="1">
      <alignment horizontal="center"/>
      <protection locked="0"/>
    </xf>
    <xf numFmtId="0" fontId="0" fillId="0" borderId="10" xfId="0" applyBorder="1" applyAlignment="1">
      <alignment horizontal="center"/>
    </xf>
    <xf numFmtId="0" fontId="10" fillId="0" borderId="8" xfId="0" applyFont="1" applyBorder="1" applyAlignment="1">
      <alignment horizontal="center"/>
    </xf>
    <xf numFmtId="0" fontId="10" fillId="0" borderId="43" xfId="0" applyFont="1" applyBorder="1" applyAlignment="1">
      <alignment horizontal="center"/>
    </xf>
    <xf numFmtId="0" fontId="10" fillId="0" borderId="28" xfId="0" applyFont="1" applyBorder="1" applyAlignment="1">
      <alignment horizontal="center"/>
    </xf>
    <xf numFmtId="0" fontId="20" fillId="0" borderId="30" xfId="0" applyFont="1" applyBorder="1" applyAlignment="1">
      <alignment horizontal="right" vertical="center"/>
    </xf>
    <xf numFmtId="0" fontId="20" fillId="0" borderId="31" xfId="0" applyFont="1" applyBorder="1" applyAlignment="1">
      <alignment horizontal="right" vertical="center"/>
    </xf>
    <xf numFmtId="0" fontId="9" fillId="0" borderId="22" xfId="0" applyFont="1" applyBorder="1" applyAlignment="1">
      <alignment horizontal="center"/>
    </xf>
    <xf numFmtId="0" fontId="9" fillId="0" borderId="34" xfId="0" applyFont="1" applyBorder="1" applyAlignment="1">
      <alignment horizontal="center"/>
    </xf>
    <xf numFmtId="0" fontId="10" fillId="5" borderId="29" xfId="0" applyFont="1" applyFill="1" applyBorder="1" applyAlignment="1" applyProtection="1">
      <alignment horizontal="center"/>
      <protection locked="0"/>
    </xf>
    <xf numFmtId="0" fontId="10" fillId="5" borderId="27" xfId="0" applyFont="1" applyFill="1" applyBorder="1" applyAlignment="1" applyProtection="1">
      <alignment horizontal="center"/>
      <protection locked="0"/>
    </xf>
    <xf numFmtId="0" fontId="10" fillId="5" borderId="20" xfId="0" applyFont="1" applyFill="1" applyBorder="1" applyAlignment="1" applyProtection="1">
      <alignment horizontal="center"/>
      <protection locked="0"/>
    </xf>
    <xf numFmtId="0" fontId="10" fillId="5" borderId="25" xfId="0" applyFont="1" applyFill="1" applyBorder="1" applyAlignment="1" applyProtection="1">
      <alignment horizontal="center"/>
      <protection locked="0"/>
    </xf>
    <xf numFmtId="0" fontId="10" fillId="0" borderId="20" xfId="0" applyFont="1" applyBorder="1" applyAlignment="1">
      <alignment horizontal="center"/>
    </xf>
    <xf numFmtId="0" fontId="10" fillId="0" borderId="25" xfId="0" applyFont="1" applyBorder="1" applyAlignment="1">
      <alignment horizontal="center"/>
    </xf>
    <xf numFmtId="0" fontId="15" fillId="3" borderId="39" xfId="0" applyFont="1" applyFill="1" applyBorder="1" applyAlignment="1">
      <alignment horizontal="center" vertical="center"/>
    </xf>
    <xf numFmtId="0" fontId="15" fillId="3" borderId="0" xfId="0" applyFont="1" applyFill="1" applyAlignment="1">
      <alignment horizontal="center" vertical="center"/>
    </xf>
    <xf numFmtId="0" fontId="15" fillId="3" borderId="35" xfId="0" applyFont="1" applyFill="1" applyBorder="1" applyAlignment="1">
      <alignment horizontal="center" vertical="center"/>
    </xf>
    <xf numFmtId="0" fontId="9" fillId="0" borderId="13" xfId="0" applyFont="1" applyBorder="1" applyAlignment="1">
      <alignment horizontal="center"/>
    </xf>
    <xf numFmtId="0" fontId="9" fillId="0" borderId="23" xfId="0" applyFont="1" applyBorder="1" applyAlignment="1">
      <alignment horizontal="center"/>
    </xf>
    <xf numFmtId="0" fontId="9" fillId="0" borderId="5" xfId="0" applyFont="1" applyBorder="1" applyAlignment="1">
      <alignment horizontal="center"/>
    </xf>
    <xf numFmtId="0" fontId="4" fillId="0" borderId="31" xfId="0" applyFont="1" applyBorder="1" applyAlignment="1" applyProtection="1">
      <alignment horizontal="left" vertical="top" wrapText="1"/>
      <protection locked="0"/>
    </xf>
    <xf numFmtId="0" fontId="4" fillId="0" borderId="32"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26" fillId="0" borderId="22" xfId="0" applyFont="1" applyBorder="1" applyAlignment="1" applyProtection="1">
      <alignment horizontal="center" vertical="center" wrapText="1"/>
      <protection locked="0"/>
    </xf>
    <xf numFmtId="0" fontId="26" fillId="0" borderId="24" xfId="0" applyFont="1" applyBorder="1" applyAlignment="1" applyProtection="1">
      <alignment horizontal="center" vertical="center" wrapText="1"/>
      <protection locked="0"/>
    </xf>
    <xf numFmtId="0" fontId="26" fillId="0" borderId="34" xfId="0" applyFont="1" applyBorder="1" applyAlignment="1" applyProtection="1">
      <alignment horizontal="center" vertical="center" wrapText="1"/>
      <protection locked="0"/>
    </xf>
    <xf numFmtId="0" fontId="36" fillId="0" borderId="31" xfId="0" applyFont="1" applyBorder="1" applyAlignment="1">
      <alignment horizontal="center" vertical="top" wrapText="1"/>
    </xf>
    <xf numFmtId="0" fontId="4" fillId="0" borderId="31" xfId="0" applyFont="1" applyBorder="1" applyAlignment="1">
      <alignment horizontal="center" vertical="top" wrapText="1"/>
    </xf>
    <xf numFmtId="0" fontId="4" fillId="0" borderId="40" xfId="0" applyFont="1" applyBorder="1" applyAlignment="1">
      <alignment horizontal="center" vertical="top" wrapText="1"/>
    </xf>
    <xf numFmtId="0" fontId="4" fillId="0" borderId="0" xfId="0" applyFont="1" applyAlignment="1">
      <alignment horizontal="center" vertical="top" wrapText="1"/>
    </xf>
    <xf numFmtId="0" fontId="4" fillId="0" borderId="35" xfId="0" applyFont="1" applyBorder="1" applyAlignment="1">
      <alignment horizontal="center" vertical="top" wrapText="1"/>
    </xf>
    <xf numFmtId="0" fontId="4" fillId="0" borderId="1" xfId="0" applyFont="1" applyBorder="1" applyAlignment="1">
      <alignment horizontal="center" vertical="top" wrapText="1"/>
    </xf>
    <xf numFmtId="0" fontId="4" fillId="0" borderId="41" xfId="0" applyFont="1" applyBorder="1" applyAlignment="1">
      <alignment horizontal="center" vertical="top" wrapText="1"/>
    </xf>
    <xf numFmtId="0" fontId="21" fillId="0" borderId="30" xfId="0" applyFont="1" applyBorder="1" applyAlignment="1">
      <alignment horizontal="center" vertical="top" wrapText="1"/>
    </xf>
    <xf numFmtId="0" fontId="21" fillId="0" borderId="4" xfId="0" applyFont="1" applyBorder="1" applyAlignment="1">
      <alignment horizontal="center" vertical="top" wrapText="1"/>
    </xf>
    <xf numFmtId="0" fontId="21" fillId="0" borderId="14" xfId="0" applyFont="1" applyBorder="1" applyAlignment="1">
      <alignment horizontal="center" vertical="top" wrapText="1"/>
    </xf>
    <xf numFmtId="0" fontId="18" fillId="6" borderId="1" xfId="0" applyFont="1" applyFill="1" applyBorder="1" applyAlignment="1" applyProtection="1">
      <alignment horizontal="center"/>
      <protection locked="0"/>
    </xf>
    <xf numFmtId="0" fontId="4" fillId="7" borderId="15" xfId="0" applyFont="1" applyFill="1" applyBorder="1" applyAlignment="1" applyProtection="1">
      <alignment horizontal="center"/>
      <protection locked="0"/>
    </xf>
    <xf numFmtId="0" fontId="4" fillId="7" borderId="25" xfId="0" applyFont="1" applyFill="1" applyBorder="1" applyAlignment="1" applyProtection="1">
      <alignment horizontal="center"/>
      <protection locked="0"/>
    </xf>
    <xf numFmtId="0" fontId="4" fillId="7" borderId="11" xfId="0" applyFont="1" applyFill="1" applyBorder="1" applyAlignment="1" applyProtection="1">
      <alignment horizontal="center"/>
      <protection locked="0"/>
    </xf>
    <xf numFmtId="0" fontId="16" fillId="7" borderId="1" xfId="0" applyFont="1" applyFill="1" applyBorder="1" applyAlignment="1" applyProtection="1">
      <alignment horizontal="left"/>
      <protection locked="0"/>
    </xf>
    <xf numFmtId="0" fontId="15" fillId="3" borderId="36" xfId="0" applyFont="1" applyFill="1" applyBorder="1" applyAlignment="1">
      <alignment horizontal="center" vertical="center"/>
    </xf>
    <xf numFmtId="0" fontId="15" fillId="3" borderId="37" xfId="0" applyFont="1" applyFill="1" applyBorder="1" applyAlignment="1">
      <alignment horizontal="center" vertical="center"/>
    </xf>
    <xf numFmtId="0" fontId="15" fillId="3" borderId="38" xfId="0" applyFont="1" applyFill="1" applyBorder="1" applyAlignment="1">
      <alignment horizontal="center" vertical="center"/>
    </xf>
    <xf numFmtId="0" fontId="14" fillId="9" borderId="0" xfId="0" applyFont="1" applyFill="1" applyAlignment="1">
      <alignment horizontal="center" vertical="center"/>
    </xf>
    <xf numFmtId="49" fontId="3" fillId="7" borderId="1" xfId="0" applyNumberFormat="1" applyFont="1" applyFill="1" applyBorder="1" applyAlignment="1" applyProtection="1">
      <alignment horizontal="center"/>
      <protection locked="0"/>
    </xf>
    <xf numFmtId="0" fontId="6" fillId="0" borderId="2" xfId="0" applyFont="1" applyBorder="1" applyAlignment="1">
      <alignment horizontal="center" vertical="center"/>
    </xf>
    <xf numFmtId="0" fontId="4" fillId="0" borderId="29" xfId="0" applyFont="1" applyBorder="1" applyAlignment="1" applyProtection="1">
      <alignment horizontal="center"/>
      <protection locked="0"/>
    </xf>
    <xf numFmtId="0" fontId="4" fillId="0" borderId="27" xfId="0" applyFont="1" applyBorder="1" applyAlignment="1" applyProtection="1">
      <alignment horizontal="center"/>
      <protection locked="0"/>
    </xf>
    <xf numFmtId="0" fontId="0" fillId="0" borderId="20" xfId="0" applyBorder="1" applyAlignment="1">
      <alignment horizontal="center"/>
    </xf>
    <xf numFmtId="0" fontId="0" fillId="0" borderId="25" xfId="0" applyBorder="1" applyAlignment="1">
      <alignment horizontal="center"/>
    </xf>
    <xf numFmtId="0" fontId="4" fillId="0" borderId="20" xfId="0" applyFont="1" applyBorder="1" applyAlignment="1" applyProtection="1">
      <alignment horizontal="center"/>
      <protection locked="0"/>
    </xf>
    <xf numFmtId="0" fontId="4" fillId="0" borderId="25" xfId="0" applyFont="1" applyBorder="1" applyAlignment="1" applyProtection="1">
      <alignment horizontal="center"/>
      <protection locked="0"/>
    </xf>
    <xf numFmtId="0" fontId="0" fillId="0" borderId="42" xfId="0" applyBorder="1" applyAlignment="1">
      <alignment horizontal="center"/>
    </xf>
    <xf numFmtId="0" fontId="0" fillId="0" borderId="1" xfId="0" applyBorder="1" applyAlignment="1">
      <alignment horizontal="center"/>
    </xf>
    <xf numFmtId="0" fontId="0" fillId="0" borderId="17" xfId="0" applyBorder="1" applyAlignment="1">
      <alignment horizontal="center"/>
    </xf>
    <xf numFmtId="0" fontId="0" fillId="0" borderId="33" xfId="0" applyBorder="1" applyAlignment="1">
      <alignment horizontal="center"/>
    </xf>
    <xf numFmtId="164" fontId="0" fillId="0" borderId="14" xfId="0" applyNumberFormat="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28" xfId="0" applyBorder="1" applyAlignment="1">
      <alignment horizontal="center"/>
    </xf>
    <xf numFmtId="0" fontId="0" fillId="0" borderId="16" xfId="0" applyBorder="1" applyAlignment="1">
      <alignment horizontal="center"/>
    </xf>
  </cellXfs>
  <cellStyles count="1">
    <cellStyle name="Normal" xfId="0" builtinId="0"/>
  </cellStyles>
  <dxfs count="71">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
      <font>
        <b val="0"/>
        <i val="0"/>
        <color theme="9" tint="0.79998168889431442"/>
      </font>
    </dxf>
    <dxf>
      <font>
        <b val="0"/>
        <i val="0"/>
        <color theme="9" tint="0.79998168889431442"/>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66" formatCode="&quot;$&quot;#,##0.00"/>
    </dxf>
    <dxf>
      <numFmt numFmtId="166" formatCode="&quot;$&quot;#,##0.00"/>
    </dxf>
    <dxf>
      <font>
        <b/>
        <i val="0"/>
        <strike val="0"/>
        <condense val="0"/>
        <extend val="0"/>
        <outline val="0"/>
        <shadow val="0"/>
        <u val="none"/>
        <vertAlign val="baseline"/>
        <sz val="11"/>
        <color theme="1"/>
        <name val="Calibri"/>
        <family val="2"/>
        <scheme val="minor"/>
      </font>
      <border diagonalUp="0" diagonalDown="0">
        <left/>
        <right style="thin">
          <color indexed="64"/>
        </right>
        <top/>
        <bottom/>
        <vertical/>
        <horizontal/>
      </border>
    </dxf>
    <dxf>
      <font>
        <b/>
        <i val="0"/>
        <strike val="0"/>
        <condense val="0"/>
        <extend val="0"/>
        <outline val="0"/>
        <shadow val="0"/>
        <u val="none"/>
        <vertAlign val="baseline"/>
        <sz val="16"/>
        <color theme="1"/>
        <name val="Calibri"/>
        <family val="2"/>
        <scheme val="minor"/>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owerPivotData" Target="model/item.data"/><Relationship Id="rId13" Type="http://schemas.openxmlformats.org/officeDocument/2006/relationships/customXml" Target="../customXml/item4.xml"/><Relationship Id="rId18" Type="http://schemas.openxmlformats.org/officeDocument/2006/relationships/customXml" Target="../customXml/item9.xml"/><Relationship Id="rId26" Type="http://schemas.openxmlformats.org/officeDocument/2006/relationships/customXml" Target="../customXml/item17.xml"/><Relationship Id="rId3" Type="http://schemas.openxmlformats.org/officeDocument/2006/relationships/worksheet" Target="worksheets/sheet3.xml"/><Relationship Id="rId21" Type="http://schemas.openxmlformats.org/officeDocument/2006/relationships/customXml" Target="../customXml/item12.xml"/><Relationship Id="rId7" Type="http://schemas.openxmlformats.org/officeDocument/2006/relationships/sharedStrings" Target="sharedStrings.xml"/><Relationship Id="rId12" Type="http://schemas.openxmlformats.org/officeDocument/2006/relationships/customXml" Target="../customXml/item3.xml"/><Relationship Id="rId17" Type="http://schemas.openxmlformats.org/officeDocument/2006/relationships/customXml" Target="../customXml/item8.xml"/><Relationship Id="rId25" Type="http://schemas.openxmlformats.org/officeDocument/2006/relationships/customXml" Target="../customXml/item16.xml"/><Relationship Id="rId2" Type="http://schemas.openxmlformats.org/officeDocument/2006/relationships/worksheet" Target="worksheets/sheet2.xml"/><Relationship Id="rId16" Type="http://schemas.openxmlformats.org/officeDocument/2006/relationships/customXml" Target="../customXml/item7.xml"/><Relationship Id="rId20" Type="http://schemas.openxmlformats.org/officeDocument/2006/relationships/customXml" Target="../customXml/item1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24" Type="http://schemas.openxmlformats.org/officeDocument/2006/relationships/customXml" Target="../customXml/item15.xml"/><Relationship Id="rId5" Type="http://schemas.openxmlformats.org/officeDocument/2006/relationships/connections" Target="connections.xml"/><Relationship Id="rId15" Type="http://schemas.openxmlformats.org/officeDocument/2006/relationships/customXml" Target="../customXml/item6.xml"/><Relationship Id="rId23" Type="http://schemas.openxmlformats.org/officeDocument/2006/relationships/customXml" Target="../customXml/item14.xml"/><Relationship Id="rId28" Type="http://schemas.openxmlformats.org/officeDocument/2006/relationships/customXml" Target="../customXml/item19.xml"/><Relationship Id="rId10" Type="http://schemas.openxmlformats.org/officeDocument/2006/relationships/customXml" Target="../customXml/item1.xml"/><Relationship Id="rId19" Type="http://schemas.openxmlformats.org/officeDocument/2006/relationships/customXml" Target="../customXml/item10.xml"/><Relationship Id="rId4" Type="http://schemas.openxmlformats.org/officeDocument/2006/relationships/theme" Target="theme/theme1.xml"/><Relationship Id="rId9" Type="http://schemas.openxmlformats.org/officeDocument/2006/relationships/calcChain" Target="calcChain.xml"/><Relationship Id="rId14" Type="http://schemas.openxmlformats.org/officeDocument/2006/relationships/customXml" Target="../customXml/item5.xml"/><Relationship Id="rId22" Type="http://schemas.openxmlformats.org/officeDocument/2006/relationships/customXml" Target="../customXml/item13.xml"/><Relationship Id="rId27" Type="http://schemas.openxmlformats.org/officeDocument/2006/relationships/customXml" Target="../customXml/item18.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833D490-A273-4CEE-8F70-805013BC0E85}" name="Table2" displayName="Table2" ref="A1:A7" totalsRowShown="0">
  <autoFilter ref="A1:A7" xr:uid="{5833D490-A273-4CEE-8F70-805013BC0E85}"/>
  <tableColumns count="1">
    <tableColumn id="1" xr3:uid="{C0CAA4A6-1F56-4642-ADCE-90C957C54685}" name="1913"/>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B0F9345-C300-4FBA-B8E1-5823FAA00555}" name="Table10" displayName="Table10" ref="A28:A31" totalsRowShown="0">
  <autoFilter ref="A28:A31" xr:uid="{9B0F9345-C300-4FBA-B8E1-5823FAA00555}"/>
  <tableColumns count="1">
    <tableColumn id="1" xr3:uid="{798DA1A7-A865-4919-845A-F8078B288CB8}" name="Sub Conflic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9A430DF-A050-45B5-B59F-538B384E71D2}" name="Table3" displayName="Table3" ref="C1:C6" totalsRowShown="0">
  <autoFilter ref="C1:C6" xr:uid="{19A430DF-A050-45B5-B59F-538B384E71D2}"/>
  <tableColumns count="1">
    <tableColumn id="1" xr3:uid="{C8AEAC42-586A-417B-8470-5DB8DFCC9A75}" name="ACTION CHOICE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0C13C3D-E45F-4CB9-B910-73750917AACD}" name="Table4" displayName="Table4" ref="E1:E4" totalsRowShown="0">
  <autoFilter ref="E1:E4" xr:uid="{40C13C3D-E45F-4CB9-B910-73750917AACD}"/>
  <tableColumns count="1">
    <tableColumn id="1" xr3:uid="{AA21B155-5A4C-4B1D-BEAB-491A8727DAC8}" name="PT / FT"/>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5317E94-F137-4D95-9E5D-9B22ED0B6133}" name="WKDAYS" displayName="WKDAYS" ref="G1:G28" totalsRowShown="0">
  <autoFilter ref="G1:G28" xr:uid="{C5317E94-F137-4D95-9E5D-9B22ED0B6133}"/>
  <tableColumns count="1">
    <tableColumn id="1" xr3:uid="{5DEE602F-FC1C-4E01-BB49-0736A618FADD}" name="WK DAYS"/>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E59E8F7-C3A0-4A4D-91A2-6F3EB62BEB68}" name="TERMS" displayName="TERMS" ref="I1:I9" totalsRowShown="0">
  <autoFilter ref="I1:I9" xr:uid="{7E59E8F7-C3A0-4A4D-91A2-6F3EB62BEB68}"/>
  <tableColumns count="1">
    <tableColumn id="1" xr3:uid="{8D33C682-C584-4317-8B5D-A9A70BF5585A}" name="TERMS"/>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3E2CB6F-2185-4748-B588-00670F55CFD2}" name="Table7" displayName="Table7" ref="M17:S37" totalsRowShown="0" headerRowDxfId="70">
  <autoFilter ref="M17:S37" xr:uid="{A3E2CB6F-2185-4748-B588-00670F55CFD2}"/>
  <tableColumns count="7">
    <tableColumn id="1" xr3:uid="{B869BBB9-7E1A-40DC-8E85-6482A2337272}" name="WKDAYS" dataDxfId="69">
      <calculatedColumnFormula>G4</calculatedColumnFormula>
    </tableColumn>
    <tableColumn id="2" xr3:uid="{5F174E7A-0C3C-4E37-89D9-B34A22CF2EB8}" name="A"/>
    <tableColumn id="3" xr3:uid="{07FF0B56-17C6-4DBD-B946-22D4E99D34E5}" name="B"/>
    <tableColumn id="4" xr3:uid="{95BB2CCA-EFC7-411C-8B57-701CFB608AC6}" name="C"/>
    <tableColumn id="5" xr3:uid="{875E3335-9A8D-4D3D-A293-D700E43E873F}" name="D"/>
    <tableColumn id="6" xr3:uid="{E2ECD122-74E4-46BF-9CCF-FB5897CC322C}" name="E"/>
    <tableColumn id="7" xr3:uid="{01CB5C5A-462C-4E5B-A005-F2EFFEF80E25}" name="G"/>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FFE2586-37AA-493D-B2F2-D22830FF91EC}" name="Table1" displayName="Table1" ref="A11:A18" totalsRowShown="0">
  <autoFilter ref="A11:A18" xr:uid="{9FFE2586-37AA-493D-B2F2-D22830FF91EC}"/>
  <tableColumns count="1">
    <tableColumn id="1" xr3:uid="{DBDAB0A5-F8EF-407B-9F71-CE5D45751703}" name="COURSE  TYPE"/>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9411ACD-3D74-4402-BEA6-C02081B82C06}" name="Table8" displayName="Table8" ref="C11:C18" totalsRowShown="0" headerRowDxfId="68">
  <autoFilter ref="C11:C18" xr:uid="{09411ACD-3D74-4402-BEA6-C02081B82C06}"/>
  <tableColumns count="1">
    <tableColumn id="1" xr3:uid="{7296EA8A-0279-4836-835F-932847512C9C}" name="SUB HOURLY RATE" dataDxfId="67"/>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8627790-2F9B-44E5-937D-977C1E09CA4A}" name="Table9" displayName="Table9" ref="A21:A24" totalsRowShown="0">
  <autoFilter ref="A21:A24" xr:uid="{78627790-2F9B-44E5-937D-977C1E09CA4A}"/>
  <tableColumns count="1">
    <tableColumn id="1" xr3:uid="{7C00AEAE-A508-4FDB-9375-B24E78B64F42}" name="Sub statu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57A84-2BE6-4481-8089-E9A1DCCBF814}">
  <sheetPr>
    <pageSetUpPr fitToPage="1"/>
  </sheetPr>
  <dimension ref="A1:S56"/>
  <sheetViews>
    <sheetView showGridLines="0" tabSelected="1" topLeftCell="A27" zoomScaleNormal="100" workbookViewId="0">
      <selection activeCell="L38" sqref="L38"/>
    </sheetView>
  </sheetViews>
  <sheetFormatPr defaultRowHeight="15" x14ac:dyDescent="0.25"/>
  <cols>
    <col min="1" max="1" width="17.28515625" customWidth="1"/>
    <col min="2" max="2" width="3.7109375" customWidth="1"/>
    <col min="3" max="3" width="14.140625" customWidth="1"/>
    <col min="4" max="4" width="10.85546875" customWidth="1"/>
    <col min="5" max="5" width="7.28515625" customWidth="1"/>
    <col min="6" max="6" width="10.85546875" customWidth="1"/>
    <col min="7" max="7" width="16.140625" customWidth="1"/>
    <col min="8" max="8" width="15" customWidth="1"/>
    <col min="9" max="11" width="12.28515625" style="2" customWidth="1"/>
    <col min="12" max="12" width="12.7109375" customWidth="1"/>
    <col min="13" max="14" width="11" style="2" customWidth="1"/>
    <col min="15" max="15" width="11" style="2" hidden="1" customWidth="1"/>
    <col min="16" max="16" width="17.5703125" customWidth="1"/>
    <col min="17" max="17" width="11.42578125" customWidth="1"/>
    <col min="18" max="18" width="11.140625" customWidth="1"/>
    <col min="19" max="19" width="12.85546875" style="2" customWidth="1"/>
  </cols>
  <sheetData>
    <row r="1" spans="1:19" ht="42" customHeight="1" x14ac:dyDescent="0.25">
      <c r="A1" s="184" t="s">
        <v>71</v>
      </c>
      <c r="B1" s="185"/>
      <c r="C1" s="185"/>
      <c r="D1" s="185"/>
      <c r="E1" s="185"/>
      <c r="F1" s="185"/>
      <c r="G1" s="185"/>
      <c r="H1" s="185"/>
      <c r="I1" s="185"/>
      <c r="J1" s="185"/>
      <c r="K1" s="185"/>
      <c r="L1" s="185"/>
      <c r="M1" s="185"/>
      <c r="N1" s="185"/>
      <c r="O1" s="185"/>
      <c r="P1" s="185"/>
      <c r="Q1" s="185"/>
      <c r="R1" s="185"/>
      <c r="S1" s="186"/>
    </row>
    <row r="2" spans="1:19" ht="33" customHeight="1" x14ac:dyDescent="0.25">
      <c r="A2" s="78"/>
      <c r="G2" s="79"/>
      <c r="H2" s="187" t="s">
        <v>164</v>
      </c>
      <c r="I2" s="187"/>
      <c r="J2" s="187"/>
      <c r="K2" s="187"/>
      <c r="L2" s="187"/>
      <c r="M2" s="187"/>
      <c r="S2" s="80"/>
    </row>
    <row r="3" spans="1:19" ht="9" customHeight="1" x14ac:dyDescent="0.25">
      <c r="A3" s="78"/>
      <c r="G3" s="79"/>
      <c r="H3" s="81"/>
      <c r="I3" s="81"/>
      <c r="J3" s="81"/>
      <c r="K3" s="81"/>
      <c r="L3" s="81"/>
      <c r="M3" s="81"/>
      <c r="S3" s="80"/>
    </row>
    <row r="4" spans="1:19" ht="28.5" customHeight="1" x14ac:dyDescent="0.35">
      <c r="A4" s="78"/>
      <c r="C4" s="33" t="s">
        <v>19</v>
      </c>
      <c r="D4" s="183"/>
      <c r="E4" s="183"/>
      <c r="F4" s="183"/>
      <c r="G4" s="183"/>
      <c r="I4" s="33" t="s">
        <v>18</v>
      </c>
      <c r="J4" s="188"/>
      <c r="K4" s="188"/>
      <c r="L4" s="34"/>
      <c r="M4" s="33" t="s">
        <v>67</v>
      </c>
      <c r="N4" s="179"/>
      <c r="O4" s="179"/>
      <c r="P4" s="179"/>
      <c r="Q4" s="82"/>
      <c r="R4" s="82"/>
      <c r="S4" s="80"/>
    </row>
    <row r="5" spans="1:19" ht="6" customHeight="1" x14ac:dyDescent="0.3">
      <c r="A5" s="83"/>
      <c r="B5" s="1"/>
      <c r="C5" s="1"/>
      <c r="D5" s="1"/>
      <c r="E5" s="2"/>
      <c r="F5" s="2"/>
      <c r="G5" s="2"/>
      <c r="S5" s="80"/>
    </row>
    <row r="6" spans="1:19" ht="19.5" customHeight="1" x14ac:dyDescent="0.25">
      <c r="A6" s="84" t="s">
        <v>0</v>
      </c>
      <c r="B6" s="85"/>
      <c r="C6" s="2" t="s">
        <v>16</v>
      </c>
      <c r="D6" s="86"/>
      <c r="E6" t="s">
        <v>17</v>
      </c>
      <c r="F6" s="87"/>
      <c r="S6" s="80"/>
    </row>
    <row r="7" spans="1:19" ht="3" customHeight="1" x14ac:dyDescent="0.25">
      <c r="A7" s="88"/>
      <c r="B7" s="89"/>
      <c r="C7" s="89"/>
      <c r="D7" s="90"/>
      <c r="E7" s="91"/>
      <c r="F7" s="91"/>
      <c r="S7" s="80"/>
    </row>
    <row r="8" spans="1:19" ht="19.5" customHeight="1" x14ac:dyDescent="0.25">
      <c r="A8" s="84" t="s">
        <v>1</v>
      </c>
      <c r="B8" s="85"/>
      <c r="C8" s="2" t="s">
        <v>16</v>
      </c>
      <c r="D8" s="86"/>
      <c r="E8" t="s">
        <v>17</v>
      </c>
      <c r="F8" s="92"/>
      <c r="S8" s="80"/>
    </row>
    <row r="9" spans="1:19" ht="3" customHeight="1" x14ac:dyDescent="0.25">
      <c r="A9" s="93"/>
      <c r="B9" s="91"/>
      <c r="C9" s="91"/>
      <c r="D9" s="91"/>
      <c r="E9" s="91"/>
      <c r="F9" s="91"/>
      <c r="S9" s="80"/>
    </row>
    <row r="10" spans="1:19" ht="4.5" customHeight="1" x14ac:dyDescent="0.25">
      <c r="A10" s="78"/>
      <c r="L10" s="94"/>
      <c r="S10" s="80"/>
    </row>
    <row r="11" spans="1:19" ht="30.75" customHeight="1" thickBot="1" x14ac:dyDescent="0.3">
      <c r="A11" s="78"/>
      <c r="C11" s="189" t="s">
        <v>153</v>
      </c>
      <c r="D11" s="189"/>
      <c r="E11" s="189"/>
      <c r="F11" s="189"/>
      <c r="G11" s="189"/>
      <c r="L11" s="105" t="s">
        <v>72</v>
      </c>
      <c r="N11" s="95"/>
      <c r="O11" s="95"/>
      <c r="S11" s="80"/>
    </row>
    <row r="12" spans="1:19" ht="37.5" customHeight="1" thickBot="1" x14ac:dyDescent="0.3">
      <c r="A12" s="148" t="s">
        <v>15</v>
      </c>
      <c r="B12" s="149"/>
      <c r="C12" s="67" t="s">
        <v>87</v>
      </c>
      <c r="D12" s="161" t="s">
        <v>2</v>
      </c>
      <c r="E12" s="161"/>
      <c r="F12" s="161" t="s">
        <v>3</v>
      </c>
      <c r="G12" s="161"/>
      <c r="H12" s="65" t="s">
        <v>4</v>
      </c>
      <c r="I12" s="65" t="s">
        <v>14</v>
      </c>
      <c r="J12" s="22" t="s">
        <v>64</v>
      </c>
      <c r="K12" s="23" t="s">
        <v>66</v>
      </c>
      <c r="L12" s="23" t="s">
        <v>73</v>
      </c>
      <c r="M12" s="24" t="s">
        <v>73</v>
      </c>
      <c r="N12" s="23" t="s">
        <v>68</v>
      </c>
      <c r="O12" s="23" t="s">
        <v>100</v>
      </c>
      <c r="P12" s="23" t="s">
        <v>89</v>
      </c>
      <c r="Q12" s="148" t="s">
        <v>69</v>
      </c>
      <c r="R12" s="160"/>
      <c r="S12" s="25" t="s">
        <v>70</v>
      </c>
    </row>
    <row r="13" spans="1:19" ht="22.5" customHeight="1" x14ac:dyDescent="0.25">
      <c r="A13" s="150"/>
      <c r="B13" s="151"/>
      <c r="C13" s="68"/>
      <c r="D13" s="182"/>
      <c r="E13" s="182"/>
      <c r="F13" s="182"/>
      <c r="G13" s="182"/>
      <c r="H13" s="69"/>
      <c r="I13" s="58"/>
      <c r="J13" s="59"/>
      <c r="K13" s="141"/>
      <c r="L13" s="138"/>
      <c r="M13" s="31">
        <f>(IFERROR(INDEX(Tables!M17:S37,MATCH(I13,Tables!M17:M37,0),MATCH(J13,Tables!M17:S17,0)),0))</f>
        <v>0</v>
      </c>
      <c r="N13" s="56">
        <f>IFERROR((K13/M13),0)+IFERROR((K13/L13),0)</f>
        <v>0</v>
      </c>
      <c r="O13" s="106"/>
      <c r="P13" s="60" t="s">
        <v>13</v>
      </c>
      <c r="Q13" s="190"/>
      <c r="R13" s="191"/>
      <c r="S13" s="70"/>
    </row>
    <row r="14" spans="1:19" ht="5.25" customHeight="1" x14ac:dyDescent="0.25">
      <c r="A14" s="154"/>
      <c r="B14" s="155"/>
      <c r="C14" s="48"/>
      <c r="D14" s="143"/>
      <c r="E14" s="143"/>
      <c r="F14" s="143"/>
      <c r="G14" s="143"/>
      <c r="H14" s="26"/>
      <c r="I14" s="20"/>
      <c r="J14" s="17"/>
      <c r="K14" s="18"/>
      <c r="L14" s="27"/>
      <c r="M14" s="19"/>
      <c r="N14" s="18"/>
      <c r="O14" s="18"/>
      <c r="P14" s="29" t="s">
        <v>13</v>
      </c>
      <c r="Q14" s="192"/>
      <c r="R14" s="193"/>
      <c r="S14" s="36"/>
    </row>
    <row r="15" spans="1:19" ht="22.5" customHeight="1" x14ac:dyDescent="0.25">
      <c r="A15" s="152"/>
      <c r="B15" s="153"/>
      <c r="C15" s="68"/>
      <c r="D15" s="180"/>
      <c r="E15" s="181"/>
      <c r="F15" s="182"/>
      <c r="G15" s="182"/>
      <c r="H15" s="69"/>
      <c r="I15" s="58"/>
      <c r="J15" s="61"/>
      <c r="K15" s="141"/>
      <c r="L15" s="138"/>
      <c r="M15" s="31">
        <f>(IFERROR(INDEX(Tables!M17:S37,MATCH(I15,Tables!M17:M37,0),MATCH(J15,Tables!M17:S17,0)),0))</f>
        <v>0</v>
      </c>
      <c r="N15" s="56">
        <f>IFERROR((K15/M15),0)+IFERROR((K15/L15),0)</f>
        <v>0</v>
      </c>
      <c r="O15" s="106"/>
      <c r="P15" s="60" t="s">
        <v>13</v>
      </c>
      <c r="Q15" s="194"/>
      <c r="R15" s="195"/>
      <c r="S15" s="70"/>
    </row>
    <row r="16" spans="1:19" ht="5.25" customHeight="1" x14ac:dyDescent="0.25">
      <c r="A16" s="154"/>
      <c r="B16" s="155"/>
      <c r="C16" s="48"/>
      <c r="D16" s="143"/>
      <c r="E16" s="143"/>
      <c r="F16" s="143"/>
      <c r="G16" s="143"/>
      <c r="H16" s="26"/>
      <c r="I16" s="20"/>
      <c r="J16" s="17"/>
      <c r="K16" s="21"/>
      <c r="L16" s="27"/>
      <c r="M16" s="20"/>
      <c r="N16" s="18"/>
      <c r="O16" s="18"/>
      <c r="P16" s="29"/>
      <c r="Q16" s="192"/>
      <c r="R16" s="193"/>
      <c r="S16" s="36"/>
    </row>
    <row r="17" spans="1:19" ht="22.5" customHeight="1" x14ac:dyDescent="0.25">
      <c r="A17" s="152"/>
      <c r="B17" s="153"/>
      <c r="C17" s="68"/>
      <c r="D17" s="180"/>
      <c r="E17" s="181"/>
      <c r="F17" s="182"/>
      <c r="G17" s="182"/>
      <c r="H17" s="69"/>
      <c r="I17" s="58"/>
      <c r="J17" s="61"/>
      <c r="K17" s="141"/>
      <c r="L17" s="138"/>
      <c r="M17" s="31">
        <f>IFERROR(INDEX(Tables!M17:S37,MATCH(I17,Tables!M17:M37,0),MATCH(J17,Tables!M17:S17,0)),0)</f>
        <v>0</v>
      </c>
      <c r="N17" s="56">
        <f>IFERROR((K17/M17),0)+IFERROR((K17/L17),0)</f>
        <v>0</v>
      </c>
      <c r="O17" s="106"/>
      <c r="P17" s="60" t="s">
        <v>13</v>
      </c>
      <c r="Q17" s="194"/>
      <c r="R17" s="195"/>
      <c r="S17" s="70"/>
    </row>
    <row r="18" spans="1:19" ht="5.25" customHeight="1" x14ac:dyDescent="0.25">
      <c r="A18" s="154"/>
      <c r="B18" s="155"/>
      <c r="C18" s="48"/>
      <c r="D18" s="143"/>
      <c r="E18" s="143"/>
      <c r="F18" s="143"/>
      <c r="G18" s="143"/>
      <c r="H18" s="26"/>
      <c r="I18" s="20"/>
      <c r="J18" s="17"/>
      <c r="K18" s="21"/>
      <c r="L18" s="27"/>
      <c r="M18" s="20"/>
      <c r="N18" s="18"/>
      <c r="O18" s="18"/>
      <c r="P18" s="29"/>
      <c r="Q18" s="192"/>
      <c r="R18" s="193"/>
      <c r="S18" s="36"/>
    </row>
    <row r="19" spans="1:19" ht="22.5" customHeight="1" x14ac:dyDescent="0.25">
      <c r="A19" s="152"/>
      <c r="B19" s="153"/>
      <c r="C19" s="68"/>
      <c r="D19" s="180"/>
      <c r="E19" s="181"/>
      <c r="F19" s="182"/>
      <c r="G19" s="182"/>
      <c r="H19" s="69"/>
      <c r="I19" s="58"/>
      <c r="J19" s="61"/>
      <c r="K19" s="141"/>
      <c r="L19" s="138"/>
      <c r="M19" s="31">
        <f>IFERROR(INDEX(Tables!M17:S37,MATCH(I19,Tables!M17:M37,0),MATCH(J19,Tables!M17:S17,0)),0)</f>
        <v>0</v>
      </c>
      <c r="N19" s="56">
        <f>IFERROR((K19/M19),0)+IFERROR((K19/L19),0)</f>
        <v>0</v>
      </c>
      <c r="O19" s="106"/>
      <c r="P19" s="60" t="s">
        <v>13</v>
      </c>
      <c r="Q19" s="194"/>
      <c r="R19" s="195"/>
      <c r="S19" s="70"/>
    </row>
    <row r="20" spans="1:19" ht="5.25" customHeight="1" x14ac:dyDescent="0.25">
      <c r="A20" s="154"/>
      <c r="B20" s="155"/>
      <c r="C20" s="48"/>
      <c r="D20" s="143"/>
      <c r="E20" s="143"/>
      <c r="F20" s="143"/>
      <c r="G20" s="143"/>
      <c r="H20" s="26"/>
      <c r="I20" s="20"/>
      <c r="J20" s="17"/>
      <c r="K20" s="21"/>
      <c r="L20" s="27"/>
      <c r="M20" s="20"/>
      <c r="N20" s="18"/>
      <c r="O20" s="18"/>
      <c r="P20" s="29"/>
      <c r="Q20" s="192"/>
      <c r="R20" s="193"/>
      <c r="S20" s="36"/>
    </row>
    <row r="21" spans="1:19" ht="22.5" customHeight="1" x14ac:dyDescent="0.25">
      <c r="A21" s="152"/>
      <c r="B21" s="153"/>
      <c r="C21" s="68"/>
      <c r="D21" s="180"/>
      <c r="E21" s="181"/>
      <c r="F21" s="182"/>
      <c r="G21" s="182"/>
      <c r="H21" s="69"/>
      <c r="I21" s="58"/>
      <c r="J21" s="61"/>
      <c r="K21" s="141"/>
      <c r="L21" s="138"/>
      <c r="M21" s="31">
        <f>IFERROR(INDEX(Tables!M17:S37,MATCH(I21,Tables!M17:M37,0),MATCH(J21,Tables!M17:S17,0)),0)</f>
        <v>0</v>
      </c>
      <c r="N21" s="56">
        <f>IFERROR((K21/M21),0)+IFERROR((K21/L21),0)</f>
        <v>0</v>
      </c>
      <c r="O21" s="107"/>
      <c r="P21" s="62" t="s">
        <v>13</v>
      </c>
      <c r="Q21" s="194"/>
      <c r="R21" s="195"/>
      <c r="S21" s="70"/>
    </row>
    <row r="22" spans="1:19" ht="5.25" customHeight="1" x14ac:dyDescent="0.25">
      <c r="A22" s="154"/>
      <c r="B22" s="155"/>
      <c r="C22" s="48"/>
      <c r="D22" s="143"/>
      <c r="E22" s="143"/>
      <c r="F22" s="143"/>
      <c r="G22" s="143"/>
      <c r="H22" s="26"/>
      <c r="I22" s="20"/>
      <c r="J22" s="17"/>
      <c r="K22" s="21"/>
      <c r="L22" s="27"/>
      <c r="M22" s="20"/>
      <c r="N22" s="18"/>
      <c r="O22" s="18"/>
      <c r="P22" s="29" t="s">
        <v>13</v>
      </c>
      <c r="Q22" s="192"/>
      <c r="R22" s="193"/>
      <c r="S22" s="36"/>
    </row>
    <row r="23" spans="1:19" ht="22.5" customHeight="1" x14ac:dyDescent="0.25">
      <c r="A23" s="152"/>
      <c r="B23" s="153"/>
      <c r="C23" s="68"/>
      <c r="D23" s="180"/>
      <c r="E23" s="181"/>
      <c r="F23" s="182"/>
      <c r="G23" s="182"/>
      <c r="H23" s="69"/>
      <c r="I23" s="58"/>
      <c r="J23" s="61"/>
      <c r="K23" s="141"/>
      <c r="L23" s="138"/>
      <c r="M23" s="31">
        <f>IFERROR(INDEX(Tables!M17:S37,MATCH(I23,Tables!M17:M37,0),MATCH(J23,Tables!M17:S17,0)),0)</f>
        <v>0</v>
      </c>
      <c r="N23" s="56">
        <f>IFERROR((K23/M23),0)+IFERROR((K23/L23),0)</f>
        <v>0</v>
      </c>
      <c r="O23" s="107"/>
      <c r="P23" s="62" t="s">
        <v>13</v>
      </c>
      <c r="Q23" s="194"/>
      <c r="R23" s="195"/>
      <c r="S23" s="70"/>
    </row>
    <row r="24" spans="1:19" ht="5.25" customHeight="1" x14ac:dyDescent="0.25">
      <c r="A24" s="154"/>
      <c r="B24" s="155"/>
      <c r="C24" s="48"/>
      <c r="D24" s="143"/>
      <c r="E24" s="143"/>
      <c r="F24" s="143"/>
      <c r="G24" s="143"/>
      <c r="H24" s="26"/>
      <c r="I24" s="20"/>
      <c r="J24" s="17"/>
      <c r="K24" s="21"/>
      <c r="L24" s="27"/>
      <c r="M24" s="20"/>
      <c r="N24" s="18"/>
      <c r="O24" s="18"/>
      <c r="P24" s="29" t="s">
        <v>13</v>
      </c>
      <c r="Q24" s="192"/>
      <c r="R24" s="193"/>
      <c r="S24" s="36"/>
    </row>
    <row r="25" spans="1:19" ht="22.5" customHeight="1" x14ac:dyDescent="0.25">
      <c r="A25" s="152"/>
      <c r="B25" s="153"/>
      <c r="C25" s="68"/>
      <c r="D25" s="180"/>
      <c r="E25" s="181"/>
      <c r="F25" s="182"/>
      <c r="G25" s="182"/>
      <c r="H25" s="69"/>
      <c r="I25" s="58"/>
      <c r="J25" s="61"/>
      <c r="K25" s="141"/>
      <c r="L25" s="138"/>
      <c r="M25" s="31">
        <f>IFERROR(INDEX(Tables!M17:S37,MATCH(I25,Tables!M17:M37,0),MATCH(J25,Tables!M17:S17,0)),0)</f>
        <v>0</v>
      </c>
      <c r="N25" s="56">
        <f>IFERROR((K25/M25),0)+IFERROR((K25/L25),0)</f>
        <v>0</v>
      </c>
      <c r="O25" s="107"/>
      <c r="P25" s="62" t="s">
        <v>13</v>
      </c>
      <c r="Q25" s="194"/>
      <c r="R25" s="195"/>
      <c r="S25" s="70"/>
    </row>
    <row r="26" spans="1:19" ht="5.25" customHeight="1" x14ac:dyDescent="0.25">
      <c r="A26" s="154"/>
      <c r="B26" s="155"/>
      <c r="C26" s="48"/>
      <c r="D26" s="143"/>
      <c r="E26" s="143"/>
      <c r="F26" s="143"/>
      <c r="G26" s="143"/>
      <c r="H26" s="26"/>
      <c r="I26" s="20"/>
      <c r="J26" s="17"/>
      <c r="K26" s="21"/>
      <c r="L26" s="27"/>
      <c r="M26" s="20"/>
      <c r="N26" s="18"/>
      <c r="O26" s="18"/>
      <c r="P26" s="29" t="s">
        <v>13</v>
      </c>
      <c r="Q26" s="192"/>
      <c r="R26" s="193"/>
      <c r="S26" s="36"/>
    </row>
    <row r="27" spans="1:19" ht="22.5" customHeight="1" x14ac:dyDescent="0.25">
      <c r="A27" s="152"/>
      <c r="B27" s="153"/>
      <c r="C27" s="68"/>
      <c r="D27" s="180"/>
      <c r="E27" s="181"/>
      <c r="F27" s="182"/>
      <c r="G27" s="182"/>
      <c r="H27" s="69"/>
      <c r="I27" s="58"/>
      <c r="J27" s="63"/>
      <c r="K27" s="141"/>
      <c r="L27" s="138"/>
      <c r="M27" s="31">
        <f>IFERROR(INDEX(Tables!M17:S37,MATCH(I27,Tables!M17:M37,0),MATCH(J27,Tables!M17:S17,0)),0)</f>
        <v>0</v>
      </c>
      <c r="N27" s="56">
        <f>IFERROR((K27/M27),0)+IFERROR((K27/L27),0)</f>
        <v>0</v>
      </c>
      <c r="O27" s="107"/>
      <c r="P27" s="62" t="s">
        <v>13</v>
      </c>
      <c r="Q27" s="194"/>
      <c r="R27" s="195"/>
      <c r="S27" s="70"/>
    </row>
    <row r="28" spans="1:19" ht="5.25" customHeight="1" thickBot="1" x14ac:dyDescent="0.3">
      <c r="A28" s="144"/>
      <c r="B28" s="145"/>
      <c r="C28" s="49"/>
      <c r="D28" s="142"/>
      <c r="E28" s="142"/>
      <c r="F28" s="142"/>
      <c r="G28" s="142"/>
      <c r="H28" s="6"/>
      <c r="I28" s="66"/>
      <c r="J28" s="15"/>
      <c r="K28" s="16"/>
      <c r="L28" s="5"/>
      <c r="M28" s="16"/>
      <c r="N28" s="28"/>
      <c r="O28" s="28"/>
      <c r="P28" s="30" t="s">
        <v>13</v>
      </c>
      <c r="Q28" s="35"/>
      <c r="R28" s="53"/>
      <c r="S28" s="37"/>
    </row>
    <row r="29" spans="1:19" x14ac:dyDescent="0.25">
      <c r="A29" s="78"/>
      <c r="S29" s="80"/>
    </row>
    <row r="30" spans="1:19" ht="39" customHeight="1" x14ac:dyDescent="0.25">
      <c r="A30" s="146" t="s">
        <v>99</v>
      </c>
      <c r="B30" s="147"/>
      <c r="C30" s="162"/>
      <c r="D30" s="162"/>
      <c r="E30" s="162"/>
      <c r="F30" s="162"/>
      <c r="G30" s="162"/>
      <c r="H30" s="162"/>
      <c r="I30" s="163"/>
      <c r="K30" s="176" t="s">
        <v>91</v>
      </c>
      <c r="L30" s="169"/>
      <c r="M30" s="170"/>
      <c r="N30" s="170"/>
      <c r="O30" s="170"/>
      <c r="P30" s="170"/>
      <c r="Q30" s="170"/>
      <c r="R30" s="170"/>
      <c r="S30" s="171"/>
    </row>
    <row r="31" spans="1:19" ht="39" customHeight="1" thickBot="1" x14ac:dyDescent="0.3">
      <c r="A31" s="4"/>
      <c r="C31" s="164"/>
      <c r="D31" s="164"/>
      <c r="E31" s="164"/>
      <c r="F31" s="164"/>
      <c r="G31" s="164"/>
      <c r="H31" s="164"/>
      <c r="I31" s="165"/>
      <c r="K31" s="177"/>
      <c r="L31" s="172"/>
      <c r="M31" s="172"/>
      <c r="N31" s="172"/>
      <c r="O31" s="172"/>
      <c r="P31" s="172"/>
      <c r="Q31" s="172"/>
      <c r="R31" s="172"/>
      <c r="S31" s="173"/>
    </row>
    <row r="32" spans="1:19" ht="39" customHeight="1" thickBot="1" x14ac:dyDescent="0.3">
      <c r="A32" s="76" t="s">
        <v>93</v>
      </c>
      <c r="B32" s="77" t="s">
        <v>92</v>
      </c>
      <c r="C32" s="166"/>
      <c r="D32" s="167"/>
      <c r="E32" s="167"/>
      <c r="F32" s="167"/>
      <c r="G32" s="167"/>
      <c r="H32" s="167"/>
      <c r="I32" s="168"/>
      <c r="K32" s="178"/>
      <c r="L32" s="174"/>
      <c r="M32" s="174"/>
      <c r="N32" s="174"/>
      <c r="O32" s="174"/>
      <c r="P32" s="174"/>
      <c r="Q32" s="174"/>
      <c r="R32" s="174"/>
      <c r="S32" s="175"/>
    </row>
    <row r="33" spans="1:19" ht="27.75" customHeight="1" x14ac:dyDescent="0.25">
      <c r="A33" s="78"/>
      <c r="S33" s="80"/>
    </row>
    <row r="34" spans="1:19" ht="36" customHeight="1" x14ac:dyDescent="0.25">
      <c r="A34" s="156" t="s">
        <v>74</v>
      </c>
      <c r="B34" s="157"/>
      <c r="C34" s="157"/>
      <c r="D34" s="157"/>
      <c r="E34" s="157"/>
      <c r="F34" s="157"/>
      <c r="G34" s="157"/>
      <c r="H34" s="157"/>
      <c r="I34" s="157"/>
      <c r="J34" s="157"/>
      <c r="K34" s="157"/>
      <c r="L34" s="157"/>
      <c r="M34" s="157"/>
      <c r="N34" s="157"/>
      <c r="O34" s="157"/>
      <c r="P34" s="157"/>
      <c r="Q34" s="157"/>
      <c r="R34" s="157"/>
      <c r="S34" s="158"/>
    </row>
    <row r="35" spans="1:19" ht="4.5" customHeight="1" x14ac:dyDescent="0.25">
      <c r="A35" s="78"/>
      <c r="S35" s="80"/>
    </row>
    <row r="36" spans="1:19" ht="4.5" customHeight="1" thickBot="1" x14ac:dyDescent="0.3">
      <c r="A36" s="78"/>
      <c r="S36" s="80"/>
    </row>
    <row r="37" spans="1:19" ht="35.25" customHeight="1" thickBot="1" x14ac:dyDescent="0.3">
      <c r="A37" s="159" t="s">
        <v>75</v>
      </c>
      <c r="B37" s="160"/>
      <c r="C37" s="161"/>
      <c r="D37" s="65" t="s">
        <v>88</v>
      </c>
      <c r="E37" s="161" t="s">
        <v>87</v>
      </c>
      <c r="F37" s="161"/>
      <c r="G37" s="161" t="s">
        <v>2</v>
      </c>
      <c r="H37" s="161"/>
      <c r="I37" s="24" t="s">
        <v>76</v>
      </c>
      <c r="J37" s="24" t="s">
        <v>77</v>
      </c>
      <c r="K37" s="24" t="s">
        <v>82</v>
      </c>
      <c r="L37" s="24" t="s">
        <v>78</v>
      </c>
      <c r="M37" s="24" t="s">
        <v>79</v>
      </c>
      <c r="N37" s="24" t="s">
        <v>80</v>
      </c>
      <c r="O37" s="24"/>
      <c r="P37" s="65" t="s">
        <v>81</v>
      </c>
      <c r="Q37" s="55" t="s">
        <v>154</v>
      </c>
      <c r="R37" s="104" t="s">
        <v>96</v>
      </c>
      <c r="S37" s="55" t="s">
        <v>155</v>
      </c>
    </row>
    <row r="38" spans="1:19" ht="22.5" customHeight="1" x14ac:dyDescent="0.3">
      <c r="A38" s="196" t="str">
        <f>IF(P13="SUBSTITUTE",Q13," ")</f>
        <v xml:space="preserve"> </v>
      </c>
      <c r="B38" s="197"/>
      <c r="C38" s="198"/>
      <c r="D38" s="43" t="str">
        <f>IF(P13="SUBSTITUTE",S13," ")</f>
        <v xml:space="preserve"> </v>
      </c>
      <c r="E38" s="200" t="str">
        <f>IF(P13="SUBSTITUTE",C13," ")</f>
        <v xml:space="preserve"> </v>
      </c>
      <c r="F38" s="198"/>
      <c r="G38" s="201" t="str">
        <f>IF(P13="SUBSTITUTE",D13," ")</f>
        <v xml:space="preserve"> </v>
      </c>
      <c r="H38" s="202"/>
      <c r="I38" s="71"/>
      <c r="J38" s="72"/>
      <c r="K38" s="42" t="str">
        <f>IF(P13="SUBSTITUTE",J38-I38," ")</f>
        <v xml:space="preserve"> </v>
      </c>
      <c r="L38" s="64" t="s">
        <v>103</v>
      </c>
      <c r="M38" s="46">
        <f>IF(L38=Tables!A13,Tables!C13,IF(L38=Tables!A14,Tables!C14,IF(L38=Tables!A15,Tables!C15,IF(L38=Tables!A16,Tables!C16,IF(L38=Tables!A17,Tables!C17,IF(L38=Tables!A18,Tables!C18,0))))))</f>
        <v>53.4</v>
      </c>
      <c r="N38" s="46">
        <f>((J38-I38)*24)*M38</f>
        <v>0</v>
      </c>
      <c r="O38" s="46"/>
      <c r="P38" s="73"/>
      <c r="Q38" s="54">
        <f>(J38-I38)*24</f>
        <v>0</v>
      </c>
      <c r="R38" s="137"/>
      <c r="S38" s="137"/>
    </row>
    <row r="39" spans="1:19" ht="5.25" customHeight="1" x14ac:dyDescent="0.25">
      <c r="A39" s="192"/>
      <c r="B39" s="199"/>
      <c r="C39" s="193"/>
      <c r="D39" s="32"/>
      <c r="E39" s="203"/>
      <c r="F39" s="193"/>
      <c r="G39" s="203"/>
      <c r="H39" s="193"/>
      <c r="I39" s="32"/>
      <c r="J39" s="44"/>
      <c r="K39" s="39"/>
      <c r="L39" s="40"/>
      <c r="M39" s="32"/>
      <c r="N39" s="47"/>
      <c r="O39" s="47"/>
      <c r="P39" s="41"/>
      <c r="Q39" s="52"/>
      <c r="R39" s="52"/>
      <c r="S39" s="96"/>
    </row>
    <row r="40" spans="1:19" ht="22.5" customHeight="1" x14ac:dyDescent="0.3">
      <c r="A40" s="196" t="str">
        <f>IF(P15="SUBSTITUTE",Q15," ")</f>
        <v xml:space="preserve"> </v>
      </c>
      <c r="B40" s="197"/>
      <c r="C40" s="198"/>
      <c r="D40" s="43" t="str">
        <f>IF(P15="SUBSTITUTE",S15," ")</f>
        <v xml:space="preserve"> </v>
      </c>
      <c r="E40" s="200" t="str">
        <f>IF(P15="SUBSTITUTE",C15," ")</f>
        <v xml:space="preserve"> </v>
      </c>
      <c r="F40" s="198"/>
      <c r="G40" s="204" t="str">
        <f>IF(P15="SUBSTITUTE",D15," ")</f>
        <v xml:space="preserve"> </v>
      </c>
      <c r="H40" s="198"/>
      <c r="I40" s="74"/>
      <c r="J40" s="72"/>
      <c r="K40" s="42" t="str">
        <f>IF(P15="SUBSTITUTE",J40-I40," ")</f>
        <v xml:space="preserve"> </v>
      </c>
      <c r="L40" s="64"/>
      <c r="M40" s="46">
        <f>IF(L40=Tables!A13,Tables!C13,IF(L40=Tables!A14,Tables!C14,IF(L40=Tables!A15,Tables!C15,IF(L40=Tables!A16,Tables!C16,IF(L40=Tables!A17,Tables!C17,IF(L40=Tables!A18,Tables!C18,0))))))</f>
        <v>0</v>
      </c>
      <c r="N40" s="46">
        <f>((J40-I40)*24)*M40</f>
        <v>0</v>
      </c>
      <c r="O40" s="46"/>
      <c r="P40" s="75"/>
      <c r="Q40" s="54">
        <f>(J40-I40)*24</f>
        <v>0</v>
      </c>
      <c r="R40" s="137"/>
      <c r="S40" s="137"/>
    </row>
    <row r="41" spans="1:19" ht="5.25" customHeight="1" x14ac:dyDescent="0.25">
      <c r="A41" s="192"/>
      <c r="B41" s="199"/>
      <c r="C41" s="193"/>
      <c r="D41" s="32"/>
      <c r="E41" s="203"/>
      <c r="F41" s="193"/>
      <c r="G41" s="203"/>
      <c r="H41" s="193"/>
      <c r="I41" s="32"/>
      <c r="J41" s="44"/>
      <c r="K41" s="39"/>
      <c r="L41" s="40"/>
      <c r="M41" s="32"/>
      <c r="N41" s="47"/>
      <c r="O41" s="47"/>
      <c r="P41" s="41"/>
      <c r="Q41" s="52"/>
      <c r="R41" s="52"/>
      <c r="S41" s="96"/>
    </row>
    <row r="42" spans="1:19" ht="22.5" customHeight="1" x14ac:dyDescent="0.3">
      <c r="A42" s="196" t="str">
        <f>IF(P17="SUBSTITUTE",Q17," ")</f>
        <v xml:space="preserve"> </v>
      </c>
      <c r="B42" s="197"/>
      <c r="C42" s="198"/>
      <c r="D42" s="43" t="str">
        <f>IF(P17="SUBSTITUTE",S17," ")</f>
        <v xml:space="preserve"> </v>
      </c>
      <c r="E42" s="200" t="str">
        <f>IF(P17="SUBSTITUTE",C17," ")</f>
        <v xml:space="preserve"> </v>
      </c>
      <c r="F42" s="198"/>
      <c r="G42" s="204" t="str">
        <f>IF(P17="SUBSTITUTE",D17," ")</f>
        <v xml:space="preserve"> </v>
      </c>
      <c r="H42" s="198"/>
      <c r="I42" s="74"/>
      <c r="J42" s="72"/>
      <c r="K42" s="42" t="str">
        <f>IF(P17="SUBSTITUTE",J42-I42," ")</f>
        <v xml:space="preserve"> </v>
      </c>
      <c r="L42" s="64"/>
      <c r="M42" s="46">
        <f>IF(L42=Tables!A13,Tables!C13,IF(L42=Tables!A14,Tables!C14,IF(L42=Tables!A15,Tables!C15,IF(L42=Tables!A16,Tables!C16,IF(L42=Tables!A17,Tables!C17,IF(L42=Tables!A18,Tables!C18,0))))))</f>
        <v>0</v>
      </c>
      <c r="N42" s="46">
        <f>((J42-I42)*24)*M42</f>
        <v>0</v>
      </c>
      <c r="O42" s="46"/>
      <c r="P42" s="75"/>
      <c r="Q42" s="54">
        <f>(J42-I42)*24</f>
        <v>0</v>
      </c>
      <c r="R42" s="137"/>
      <c r="S42" s="137"/>
    </row>
    <row r="43" spans="1:19" ht="5.25" customHeight="1" x14ac:dyDescent="0.25">
      <c r="A43" s="192"/>
      <c r="B43" s="199"/>
      <c r="C43" s="193"/>
      <c r="D43" s="32"/>
      <c r="E43" s="203"/>
      <c r="F43" s="193"/>
      <c r="G43" s="203"/>
      <c r="H43" s="193"/>
      <c r="I43" s="57"/>
      <c r="J43" s="44"/>
      <c r="K43" s="39"/>
      <c r="L43" s="40"/>
      <c r="M43" s="32"/>
      <c r="N43" s="47"/>
      <c r="O43" s="47"/>
      <c r="P43" s="41"/>
      <c r="Q43" s="52"/>
      <c r="R43" s="52"/>
      <c r="S43" s="96"/>
    </row>
    <row r="44" spans="1:19" ht="22.5" customHeight="1" x14ac:dyDescent="0.3">
      <c r="A44" s="196" t="str">
        <f>IF(P19="SUBSTITUTE",Q19," ")</f>
        <v xml:space="preserve"> </v>
      </c>
      <c r="B44" s="197"/>
      <c r="C44" s="198"/>
      <c r="D44" s="43" t="str">
        <f>IF(P19="SUBSTITUTE",S19," ")</f>
        <v xml:space="preserve"> </v>
      </c>
      <c r="E44" s="200" t="str">
        <f>IF(P19="SUBSTITUTE",C19," ")</f>
        <v xml:space="preserve"> </v>
      </c>
      <c r="F44" s="198"/>
      <c r="G44" s="204" t="str">
        <f>IF(P19="SUBSTITUTE",D19," ")</f>
        <v xml:space="preserve"> </v>
      </c>
      <c r="H44" s="198"/>
      <c r="I44" s="71"/>
      <c r="J44" s="72"/>
      <c r="K44" s="42" t="str">
        <f>IF(P19="SUBSTITUTE",J44-I44," ")</f>
        <v xml:space="preserve"> </v>
      </c>
      <c r="L44" s="64"/>
      <c r="M44" s="46">
        <f>IF(L44=Tables!A13,Tables!C13,IF(L44=Tables!A14,Tables!C14,IF(L44=Tables!A15,Tables!C15,IF(L44=Tables!A16,Tables!C16,IF(L44=Tables!A17,Tables!C17,IF(L44=Tables!A18,Tables!C18,0))))))</f>
        <v>0</v>
      </c>
      <c r="N44" s="46">
        <f>((J44-I44)*24)*M44</f>
        <v>0</v>
      </c>
      <c r="O44" s="46"/>
      <c r="P44" s="75"/>
      <c r="Q44" s="54">
        <f>(J44-I44)*24</f>
        <v>0</v>
      </c>
      <c r="R44" s="137"/>
      <c r="S44" s="137"/>
    </row>
    <row r="45" spans="1:19" ht="5.25" customHeight="1" x14ac:dyDescent="0.25">
      <c r="A45" s="192"/>
      <c r="B45" s="199"/>
      <c r="C45" s="193"/>
      <c r="D45" s="32"/>
      <c r="E45" s="203"/>
      <c r="F45" s="193"/>
      <c r="G45" s="203"/>
      <c r="H45" s="193"/>
      <c r="I45" s="57"/>
      <c r="J45" s="44"/>
      <c r="K45" s="39"/>
      <c r="L45" s="40"/>
      <c r="M45" s="32"/>
      <c r="N45" s="47"/>
      <c r="O45" s="47"/>
      <c r="P45" s="41"/>
      <c r="Q45" s="52"/>
      <c r="R45" s="52"/>
      <c r="S45" s="96"/>
    </row>
    <row r="46" spans="1:19" ht="22.5" customHeight="1" x14ac:dyDescent="0.3">
      <c r="A46" s="196" t="str">
        <f>IF(P21="SUBSTITUTE",Q21," ")</f>
        <v xml:space="preserve"> </v>
      </c>
      <c r="B46" s="197"/>
      <c r="C46" s="198"/>
      <c r="D46" s="43" t="str">
        <f>IF(P21="SUBSTITUTE",S21," ")</f>
        <v xml:space="preserve"> </v>
      </c>
      <c r="E46" s="200" t="str">
        <f>IF(P21="SUBSTITUTE",C21," ")</f>
        <v xml:space="preserve"> </v>
      </c>
      <c r="F46" s="198"/>
      <c r="G46" s="204" t="str">
        <f>IF(P21="SUBSTITUTE",D21," ")</f>
        <v xml:space="preserve"> </v>
      </c>
      <c r="H46" s="198"/>
      <c r="I46" s="71"/>
      <c r="J46" s="72"/>
      <c r="K46" s="42" t="str">
        <f>IF(P21="SUBSTITUTE",J46-I46," ")</f>
        <v xml:space="preserve"> </v>
      </c>
      <c r="L46" s="64"/>
      <c r="M46" s="46">
        <f>IF(L46=Tables!A13,Tables!C13,IF(L46=Tables!A14,Tables!C14,IF(L46=Tables!A15,Tables!C15,IF(L46=Tables!A16,Tables!C16,IF(L46=Tables!A17,Tables!C17,IF(L46=Tables!A18,Tables!C18,0))))))</f>
        <v>0</v>
      </c>
      <c r="N46" s="46">
        <f>((J46-I46)*24)*M46</f>
        <v>0</v>
      </c>
      <c r="O46" s="46"/>
      <c r="P46" s="75"/>
      <c r="Q46" s="54">
        <f>(J46-I46)*24</f>
        <v>0</v>
      </c>
      <c r="R46" s="137"/>
      <c r="S46" s="137"/>
    </row>
    <row r="47" spans="1:19" ht="5.25" customHeight="1" x14ac:dyDescent="0.25">
      <c r="A47" s="192"/>
      <c r="B47" s="199"/>
      <c r="C47" s="193"/>
      <c r="D47" s="32"/>
      <c r="E47" s="203"/>
      <c r="F47" s="193"/>
      <c r="G47" s="203"/>
      <c r="H47" s="193"/>
      <c r="I47" s="57"/>
      <c r="J47" s="44"/>
      <c r="K47" s="39"/>
      <c r="L47" s="40"/>
      <c r="M47" s="32"/>
      <c r="N47" s="47"/>
      <c r="O47" s="47"/>
      <c r="P47" s="41"/>
      <c r="Q47" s="52"/>
      <c r="R47" s="52"/>
      <c r="S47" s="96"/>
    </row>
    <row r="48" spans="1:19" ht="22.5" customHeight="1" x14ac:dyDescent="0.3">
      <c r="A48" s="196" t="str">
        <f>IF(P23="SUBSTITUTE",Q23," ")</f>
        <v xml:space="preserve"> </v>
      </c>
      <c r="B48" s="197"/>
      <c r="C48" s="198"/>
      <c r="D48" s="43" t="str">
        <f>IF(P23="SUBSTITUTE",S23," ")</f>
        <v xml:space="preserve"> </v>
      </c>
      <c r="E48" s="200" t="str">
        <f>IF(P23="SUBSTITUTE",C23," ")</f>
        <v xml:space="preserve"> </v>
      </c>
      <c r="F48" s="198"/>
      <c r="G48" s="204" t="str">
        <f>IF(P23="SUBSTITUTE",D23," ")</f>
        <v xml:space="preserve"> </v>
      </c>
      <c r="H48" s="198"/>
      <c r="I48" s="71"/>
      <c r="J48" s="72"/>
      <c r="K48" s="42" t="str">
        <f>IF(P23="SUBSTITUTE",J48-I48," ")</f>
        <v xml:space="preserve"> </v>
      </c>
      <c r="L48" s="64"/>
      <c r="M48" s="46">
        <f>IF(L48=Tables!A13,Tables!C13,IF(L48=Tables!A14,Tables!C14,IF(L48=Tables!A15,Tables!C15,IF(L48=Tables!A16,Tables!C16,IF(L48=Tables!A17,Tables!C17,IF(L48=Tables!A18,Tables!C18,0))))))</f>
        <v>0</v>
      </c>
      <c r="N48" s="46">
        <f>((J48-I48)*24)*M48</f>
        <v>0</v>
      </c>
      <c r="O48" s="46"/>
      <c r="P48" s="75"/>
      <c r="Q48" s="54">
        <f>(J48-I48)*24</f>
        <v>0</v>
      </c>
      <c r="R48" s="137"/>
      <c r="S48" s="137"/>
    </row>
    <row r="49" spans="1:19" ht="5.25" customHeight="1" x14ac:dyDescent="0.25">
      <c r="A49" s="192"/>
      <c r="B49" s="199"/>
      <c r="C49" s="193"/>
      <c r="D49" s="32"/>
      <c r="E49" s="203"/>
      <c r="F49" s="193"/>
      <c r="G49" s="203"/>
      <c r="H49" s="193"/>
      <c r="I49" s="57"/>
      <c r="J49" s="44"/>
      <c r="K49" s="39"/>
      <c r="L49" s="40"/>
      <c r="M49" s="32"/>
      <c r="N49" s="47"/>
      <c r="O49" s="47"/>
      <c r="P49" s="41"/>
      <c r="Q49" s="52"/>
      <c r="R49" s="52"/>
      <c r="S49" s="96"/>
    </row>
    <row r="50" spans="1:19" ht="22.5" customHeight="1" x14ac:dyDescent="0.3">
      <c r="A50" s="196" t="str">
        <f>IF(P25="SUBSTITUTE",Q25," ")</f>
        <v xml:space="preserve"> </v>
      </c>
      <c r="B50" s="197"/>
      <c r="C50" s="198"/>
      <c r="D50" s="43" t="str">
        <f>IF(P25="SUBSTITUTE",S25," ")</f>
        <v xml:space="preserve"> </v>
      </c>
      <c r="E50" s="200" t="str">
        <f>IF(P25="SUBSTITUTE",C25," ")</f>
        <v xml:space="preserve"> </v>
      </c>
      <c r="F50" s="198"/>
      <c r="G50" s="204" t="str">
        <f>IF(P25="SUBSTITUTE",D25," ")</f>
        <v xml:space="preserve"> </v>
      </c>
      <c r="H50" s="198"/>
      <c r="I50" s="71"/>
      <c r="J50" s="72"/>
      <c r="K50" s="42" t="str">
        <f>IF(P25="SUBSTITUTE",J50-I50," ")</f>
        <v xml:space="preserve"> </v>
      </c>
      <c r="L50" s="64"/>
      <c r="M50" s="46">
        <f>IF(L50=Tables!A13,Tables!C13,IF(L50=Tables!A14,Tables!C14,IF(L50=Tables!A15,Tables!C15,IF(L50=Tables!A16,Tables!C16,IF(L50=Tables!A17,Tables!C17,IF(L50=Tables!A18,Tables!C18,0))))))</f>
        <v>0</v>
      </c>
      <c r="N50" s="46">
        <f>((J50-I50)*24)*M50</f>
        <v>0</v>
      </c>
      <c r="O50" s="46"/>
      <c r="P50" s="75"/>
      <c r="Q50" s="54">
        <f>(J50-I50)*24</f>
        <v>0</v>
      </c>
      <c r="R50" s="137"/>
      <c r="S50" s="137"/>
    </row>
    <row r="51" spans="1:19" ht="5.25" customHeight="1" x14ac:dyDescent="0.25">
      <c r="A51" s="192"/>
      <c r="B51" s="199"/>
      <c r="C51" s="193"/>
      <c r="D51" s="32"/>
      <c r="E51" s="203"/>
      <c r="F51" s="193"/>
      <c r="G51" s="203"/>
      <c r="H51" s="193"/>
      <c r="I51" s="57"/>
      <c r="J51" s="44"/>
      <c r="K51" s="39"/>
      <c r="L51" s="40"/>
      <c r="M51" s="32"/>
      <c r="N51" s="47"/>
      <c r="O51" s="47"/>
      <c r="P51" s="41"/>
      <c r="Q51" s="52"/>
      <c r="R51" s="52"/>
      <c r="S51" s="96"/>
    </row>
    <row r="52" spans="1:19" ht="22.5" customHeight="1" x14ac:dyDescent="0.3">
      <c r="A52" s="196" t="str">
        <f>IF(P27="SUBSTITUTE",Q27," ")</f>
        <v xml:space="preserve"> </v>
      </c>
      <c r="B52" s="197"/>
      <c r="C52" s="198"/>
      <c r="D52" s="43" t="str">
        <f>IF(P27="SUBSTITUTE",S27," ")</f>
        <v xml:space="preserve"> </v>
      </c>
      <c r="E52" s="200" t="str">
        <f>IF(P27="SUBSTITUTE",C27," ")</f>
        <v xml:space="preserve"> </v>
      </c>
      <c r="F52" s="198"/>
      <c r="G52" s="204" t="str">
        <f>IF(P27="SUBSTITUTE",D27," ")</f>
        <v xml:space="preserve"> </v>
      </c>
      <c r="H52" s="198"/>
      <c r="I52" s="71"/>
      <c r="J52" s="72"/>
      <c r="K52" s="42" t="str">
        <f>IF(P27="SUBSTITUTE",J52-I52," ")</f>
        <v xml:space="preserve"> </v>
      </c>
      <c r="L52" s="64"/>
      <c r="M52" s="46">
        <f>IF(L52=Tables!A13,Tables!C13,IF(L52=Tables!A14,Tables!C14,IF(L52=Tables!A15,Tables!C15,IF(L52=Tables!A16,Tables!C16,IF(L52=Tables!A17,Tables!C17,IF(L52=Tables!A18,Tables!C18,0))))))</f>
        <v>0</v>
      </c>
      <c r="N52" s="46">
        <f>((J52-I52)*24)*M52</f>
        <v>0</v>
      </c>
      <c r="O52" s="46"/>
      <c r="P52" s="75"/>
      <c r="Q52" s="54">
        <f>(J52-I52)*24</f>
        <v>0</v>
      </c>
      <c r="R52" s="137"/>
      <c r="S52" s="137"/>
    </row>
    <row r="53" spans="1:19" ht="5.25" customHeight="1" thickBot="1" x14ac:dyDescent="0.3">
      <c r="A53" s="205"/>
      <c r="B53" s="206"/>
      <c r="C53" s="207"/>
      <c r="D53" s="97"/>
      <c r="E53" s="208"/>
      <c r="F53" s="207"/>
      <c r="G53" s="208"/>
      <c r="H53" s="207"/>
      <c r="I53" s="98"/>
      <c r="J53" s="99"/>
      <c r="K53" s="15"/>
      <c r="L53" s="100"/>
      <c r="M53" s="97"/>
      <c r="N53" s="101"/>
      <c r="O53" s="101"/>
      <c r="P53" s="66"/>
      <c r="Q53" s="102"/>
      <c r="R53" s="102"/>
      <c r="S53" s="103"/>
    </row>
    <row r="56" spans="1:19" x14ac:dyDescent="0.25">
      <c r="J56" s="51"/>
      <c r="K56" s="38"/>
      <c r="L56" s="50"/>
    </row>
  </sheetData>
  <sheetProtection algorithmName="SHA-512" hashValue="i3NZKRbHjXlB8Y+WPwAnWud6cVhlP4Gyaexj/1AJPZaInVkTt3EEhSzbFV8CdH1WxeMBmuNUdIJjkEd0AfKscQ==" saltValue="OpUUi5N+zva9BkW9Ks13mQ==" spinCount="100000" sheet="1" selectLockedCells="1"/>
  <dataConsolidate/>
  <mergeCells count="130">
    <mergeCell ref="A47:C47"/>
    <mergeCell ref="A52:C52"/>
    <mergeCell ref="A53:C53"/>
    <mergeCell ref="G39:H39"/>
    <mergeCell ref="G40:H40"/>
    <mergeCell ref="G41:H41"/>
    <mergeCell ref="G42:H42"/>
    <mergeCell ref="G43:H43"/>
    <mergeCell ref="E39:F39"/>
    <mergeCell ref="E40:F40"/>
    <mergeCell ref="E41:F41"/>
    <mergeCell ref="G50:H50"/>
    <mergeCell ref="G51:H51"/>
    <mergeCell ref="G52:H52"/>
    <mergeCell ref="G53:H53"/>
    <mergeCell ref="A48:C48"/>
    <mergeCell ref="A49:C49"/>
    <mergeCell ref="A50:C50"/>
    <mergeCell ref="A51:C51"/>
    <mergeCell ref="E52:F52"/>
    <mergeCell ref="E53:F53"/>
    <mergeCell ref="E50:F50"/>
    <mergeCell ref="E51:F51"/>
    <mergeCell ref="E43:F43"/>
    <mergeCell ref="G49:H49"/>
    <mergeCell ref="G44:H44"/>
    <mergeCell ref="G45:H45"/>
    <mergeCell ref="G46:H46"/>
    <mergeCell ref="G47:H47"/>
    <mergeCell ref="G48:H48"/>
    <mergeCell ref="E44:F44"/>
    <mergeCell ref="E45:F45"/>
    <mergeCell ref="E46:F46"/>
    <mergeCell ref="E47:F47"/>
    <mergeCell ref="E48:F48"/>
    <mergeCell ref="E49:F49"/>
    <mergeCell ref="A44:C44"/>
    <mergeCell ref="A45:C45"/>
    <mergeCell ref="A46:C46"/>
    <mergeCell ref="A43:C43"/>
    <mergeCell ref="Q18:R18"/>
    <mergeCell ref="A39:C39"/>
    <mergeCell ref="A40:C40"/>
    <mergeCell ref="A41:C41"/>
    <mergeCell ref="A42:C42"/>
    <mergeCell ref="E42:F42"/>
    <mergeCell ref="Q27:R27"/>
    <mergeCell ref="G38:H38"/>
    <mergeCell ref="Q19:R19"/>
    <mergeCell ref="Q20:R20"/>
    <mergeCell ref="Q21:R21"/>
    <mergeCell ref="Q22:R22"/>
    <mergeCell ref="Q23:R23"/>
    <mergeCell ref="Q24:R24"/>
    <mergeCell ref="Q25:R25"/>
    <mergeCell ref="Q26:R26"/>
    <mergeCell ref="F23:G23"/>
    <mergeCell ref="D27:E27"/>
    <mergeCell ref="A38:C38"/>
    <mergeCell ref="E38:F38"/>
    <mergeCell ref="Q17:R17"/>
    <mergeCell ref="F27:G27"/>
    <mergeCell ref="D24:E24"/>
    <mergeCell ref="D25:E25"/>
    <mergeCell ref="D26:E26"/>
    <mergeCell ref="F12:G12"/>
    <mergeCell ref="F13:G13"/>
    <mergeCell ref="F14:G14"/>
    <mergeCell ref="F22:G22"/>
    <mergeCell ref="D23:E23"/>
    <mergeCell ref="F24:G24"/>
    <mergeCell ref="F25:G25"/>
    <mergeCell ref="F26:G26"/>
    <mergeCell ref="D21:E21"/>
    <mergeCell ref="F21:G21"/>
    <mergeCell ref="D18:E18"/>
    <mergeCell ref="F18:G18"/>
    <mergeCell ref="A1:S1"/>
    <mergeCell ref="H2:M2"/>
    <mergeCell ref="J4:K4"/>
    <mergeCell ref="C11:G11"/>
    <mergeCell ref="Q12:R12"/>
    <mergeCell ref="Q13:R13"/>
    <mergeCell ref="Q14:R14"/>
    <mergeCell ref="Q15:R15"/>
    <mergeCell ref="Q16:R16"/>
    <mergeCell ref="A34:S34"/>
    <mergeCell ref="A37:C37"/>
    <mergeCell ref="E37:F37"/>
    <mergeCell ref="G37:H37"/>
    <mergeCell ref="C30:I31"/>
    <mergeCell ref="C32:I32"/>
    <mergeCell ref="L30:S32"/>
    <mergeCell ref="K30:K32"/>
    <mergeCell ref="N4:P4"/>
    <mergeCell ref="D19:E19"/>
    <mergeCell ref="F19:G19"/>
    <mergeCell ref="D20:E20"/>
    <mergeCell ref="F20:G20"/>
    <mergeCell ref="D4:G4"/>
    <mergeCell ref="D12:E12"/>
    <mergeCell ref="D13:E13"/>
    <mergeCell ref="D14:E14"/>
    <mergeCell ref="D28:E28"/>
    <mergeCell ref="D15:E15"/>
    <mergeCell ref="F15:G15"/>
    <mergeCell ref="D16:E16"/>
    <mergeCell ref="F16:G16"/>
    <mergeCell ref="D17:E17"/>
    <mergeCell ref="F17:G17"/>
    <mergeCell ref="F28:G28"/>
    <mergeCell ref="D22:E22"/>
    <mergeCell ref="A28:B28"/>
    <mergeCell ref="A30:B30"/>
    <mergeCell ref="A12:B12"/>
    <mergeCell ref="A13:B13"/>
    <mergeCell ref="A15:B15"/>
    <mergeCell ref="A17:B17"/>
    <mergeCell ref="A19:B19"/>
    <mergeCell ref="A21:B21"/>
    <mergeCell ref="A23:B23"/>
    <mergeCell ref="A25:B25"/>
    <mergeCell ref="A27:B27"/>
    <mergeCell ref="A14:B14"/>
    <mergeCell ref="A16:B16"/>
    <mergeCell ref="A18:B18"/>
    <mergeCell ref="A20:B20"/>
    <mergeCell ref="A22:B22"/>
    <mergeCell ref="A24:B24"/>
    <mergeCell ref="A26:B26"/>
  </mergeCells>
  <conditionalFormatting sqref="A38:H38">
    <cfRule type="cellIs" dxfId="66" priority="147" operator="notEqual">
      <formula>" "</formula>
    </cfRule>
  </conditionalFormatting>
  <conditionalFormatting sqref="A40:H40">
    <cfRule type="cellIs" dxfId="65" priority="146" operator="notEqual">
      <formula>" "</formula>
    </cfRule>
  </conditionalFormatting>
  <conditionalFormatting sqref="A42:H42">
    <cfRule type="cellIs" dxfId="64" priority="145" operator="notEqual">
      <formula>" "</formula>
    </cfRule>
  </conditionalFormatting>
  <conditionalFormatting sqref="A44:H44">
    <cfRule type="cellIs" dxfId="63" priority="141" operator="notEqual">
      <formula>" "</formula>
    </cfRule>
  </conditionalFormatting>
  <conditionalFormatting sqref="A46:H46">
    <cfRule type="cellIs" dxfId="62" priority="140" operator="notEqual">
      <formula>" "</formula>
    </cfRule>
  </conditionalFormatting>
  <conditionalFormatting sqref="A48:H48">
    <cfRule type="cellIs" dxfId="61" priority="139" operator="notEqual">
      <formula>" "</formula>
    </cfRule>
  </conditionalFormatting>
  <conditionalFormatting sqref="A50:H50">
    <cfRule type="cellIs" dxfId="60" priority="138" operator="notEqual">
      <formula>" "</formula>
    </cfRule>
  </conditionalFormatting>
  <conditionalFormatting sqref="A52:H52">
    <cfRule type="cellIs" dxfId="59" priority="137" operator="notEqual">
      <formula>" "</formula>
    </cfRule>
  </conditionalFormatting>
  <conditionalFormatting sqref="I38:J38">
    <cfRule type="expression" dxfId="58" priority="136">
      <formula>$P$13="SUBSTITUTE"</formula>
    </cfRule>
  </conditionalFormatting>
  <conditionalFormatting sqref="I40:J40">
    <cfRule type="expression" dxfId="57" priority="135">
      <formula>$P$15="SUBSTITUTE"</formula>
    </cfRule>
  </conditionalFormatting>
  <conditionalFormatting sqref="I42:J42">
    <cfRule type="expression" dxfId="56" priority="134">
      <formula>$P$17="SUBSTITUTE"</formula>
    </cfRule>
  </conditionalFormatting>
  <conditionalFormatting sqref="I44:J44">
    <cfRule type="expression" dxfId="55" priority="130">
      <formula>$P$19="SUBSTITUTE"</formula>
    </cfRule>
  </conditionalFormatting>
  <conditionalFormatting sqref="I46:J46">
    <cfRule type="expression" dxfId="54" priority="129">
      <formula>$P$21="SUBSTITUTE"</formula>
    </cfRule>
  </conditionalFormatting>
  <conditionalFormatting sqref="I48:J48">
    <cfRule type="expression" dxfId="53" priority="128">
      <formula>$P$23="SUBSTITUTE"</formula>
    </cfRule>
  </conditionalFormatting>
  <conditionalFormatting sqref="I50:J50">
    <cfRule type="expression" dxfId="52" priority="127">
      <formula>$P$25="SUBSTITUTE"</formula>
    </cfRule>
  </conditionalFormatting>
  <conditionalFormatting sqref="I52:J52">
    <cfRule type="expression" dxfId="51" priority="126">
      <formula>$P$27="SUBSTITUTE"</formula>
    </cfRule>
  </conditionalFormatting>
  <conditionalFormatting sqref="K38">
    <cfRule type="cellIs" dxfId="50" priority="1" operator="notEqual">
      <formula>" "</formula>
    </cfRule>
  </conditionalFormatting>
  <conditionalFormatting sqref="K40">
    <cfRule type="cellIs" dxfId="49" priority="70" operator="notEqual">
      <formula>" "</formula>
    </cfRule>
  </conditionalFormatting>
  <conditionalFormatting sqref="K42">
    <cfRule type="cellIs" dxfId="48" priority="102" operator="notEqual">
      <formula>" "</formula>
    </cfRule>
  </conditionalFormatting>
  <conditionalFormatting sqref="K44">
    <cfRule type="cellIs" dxfId="47" priority="98" operator="notEqual">
      <formula>" "</formula>
    </cfRule>
  </conditionalFormatting>
  <conditionalFormatting sqref="K46">
    <cfRule type="cellIs" dxfId="46" priority="97" operator="notEqual">
      <formula>" "</formula>
    </cfRule>
  </conditionalFormatting>
  <conditionalFormatting sqref="K48">
    <cfRule type="cellIs" dxfId="45" priority="96" operator="notEqual">
      <formula>" "</formula>
    </cfRule>
  </conditionalFormatting>
  <conditionalFormatting sqref="K50">
    <cfRule type="cellIs" dxfId="44" priority="95" operator="notEqual">
      <formula>" "</formula>
    </cfRule>
  </conditionalFormatting>
  <conditionalFormatting sqref="K52">
    <cfRule type="cellIs" dxfId="43" priority="94" operator="notEqual">
      <formula>" "</formula>
    </cfRule>
  </conditionalFormatting>
  <conditionalFormatting sqref="L38">
    <cfRule type="expression" dxfId="42" priority="82">
      <formula>$P$13="SUBSTITUTE"</formula>
    </cfRule>
  </conditionalFormatting>
  <conditionalFormatting sqref="L40">
    <cfRule type="expression" dxfId="41" priority="81">
      <formula>$P$15="SUBSTITUTE"</formula>
    </cfRule>
  </conditionalFormatting>
  <conditionalFormatting sqref="L42">
    <cfRule type="expression" dxfId="40" priority="80">
      <formula>$P$17="SUBSTITUTE"</formula>
    </cfRule>
  </conditionalFormatting>
  <conditionalFormatting sqref="L44">
    <cfRule type="expression" dxfId="39" priority="75">
      <formula>$P$19="SUBSTITUTE"</formula>
    </cfRule>
  </conditionalFormatting>
  <conditionalFormatting sqref="L46">
    <cfRule type="expression" dxfId="38" priority="74">
      <formula>$P$21="SUBSTITUTE"</formula>
    </cfRule>
  </conditionalFormatting>
  <conditionalFormatting sqref="L48">
    <cfRule type="expression" dxfId="37" priority="73">
      <formula>$P$23="SUBSTITUTE"</formula>
    </cfRule>
  </conditionalFormatting>
  <conditionalFormatting sqref="L50">
    <cfRule type="expression" dxfId="36" priority="72">
      <formula>$P$25="SUBSTITUTE"</formula>
    </cfRule>
  </conditionalFormatting>
  <conditionalFormatting sqref="L52">
    <cfRule type="expression" dxfId="35" priority="71">
      <formula>$P$27="SUBSTITUTE"</formula>
    </cfRule>
  </conditionalFormatting>
  <conditionalFormatting sqref="M13:O13">
    <cfRule type="cellIs" dxfId="34" priority="358" operator="equal">
      <formula>0</formula>
    </cfRule>
  </conditionalFormatting>
  <conditionalFormatting sqref="M15:O15 M17:O17 M19:O19 M21:O21 M23:O23 M25:O25 M27:O27">
    <cfRule type="cellIs" dxfId="33" priority="161" operator="equal">
      <formula>0</formula>
    </cfRule>
  </conditionalFormatting>
  <conditionalFormatting sqref="M38:O38 M40:O40 M42:O42 M44:O44 M46:O46 M48:O48 M50:O50 M52:O52">
    <cfRule type="cellIs" dxfId="32" priority="68" operator="greaterThan">
      <formula>0</formula>
    </cfRule>
  </conditionalFormatting>
  <conditionalFormatting sqref="P38">
    <cfRule type="expression" dxfId="31" priority="67">
      <formula>$P$13="SUBSTITUTE"</formula>
    </cfRule>
  </conditionalFormatting>
  <conditionalFormatting sqref="P40">
    <cfRule type="expression" dxfId="30" priority="66">
      <formula>$P$15="SUBSTITUTE"</formula>
    </cfRule>
  </conditionalFormatting>
  <conditionalFormatting sqref="P42">
    <cfRule type="expression" dxfId="29" priority="65">
      <formula>$P$17="SUBSTITUTE"</formula>
    </cfRule>
  </conditionalFormatting>
  <conditionalFormatting sqref="P44">
    <cfRule type="expression" dxfId="28" priority="61">
      <formula>$P$19="SUBSTITUTE"</formula>
    </cfRule>
  </conditionalFormatting>
  <conditionalFormatting sqref="P46">
    <cfRule type="expression" dxfId="27" priority="60">
      <formula>$P$21="SUBSTITUTE"</formula>
    </cfRule>
  </conditionalFormatting>
  <conditionalFormatting sqref="P48">
    <cfRule type="expression" dxfId="26" priority="59">
      <formula>$P$23="SUBSTITUTE"</formula>
    </cfRule>
  </conditionalFormatting>
  <conditionalFormatting sqref="P50">
    <cfRule type="expression" dxfId="25" priority="58">
      <formula>$P$25="SUBSTITUTE"</formula>
    </cfRule>
  </conditionalFormatting>
  <conditionalFormatting sqref="P52">
    <cfRule type="expression" dxfId="24" priority="57">
      <formula>$P$27="SUBSTITUTE"</formula>
    </cfRule>
  </conditionalFormatting>
  <conditionalFormatting sqref="Q13">
    <cfRule type="expression" dxfId="23" priority="316">
      <formula>P13="SUBSTITUTE"</formula>
    </cfRule>
  </conditionalFormatting>
  <conditionalFormatting sqref="Q15">
    <cfRule type="expression" dxfId="22" priority="294">
      <formula>P15="SUBSTITUTE"</formula>
    </cfRule>
  </conditionalFormatting>
  <conditionalFormatting sqref="Q17">
    <cfRule type="expression" dxfId="21" priority="292">
      <formula>P17="SUBSTITUTE"</formula>
    </cfRule>
  </conditionalFormatting>
  <conditionalFormatting sqref="Q19">
    <cfRule type="expression" dxfId="20" priority="152">
      <formula>P19="SUBSTITUTE"</formula>
    </cfRule>
  </conditionalFormatting>
  <conditionalFormatting sqref="Q21">
    <cfRule type="expression" dxfId="19" priority="151">
      <formula>P21="SUBSTITUTE"</formula>
    </cfRule>
  </conditionalFormatting>
  <conditionalFormatting sqref="Q23">
    <cfRule type="expression" dxfId="18" priority="150">
      <formula>P23="SUBSTITUTE"</formula>
    </cfRule>
  </conditionalFormatting>
  <conditionalFormatting sqref="Q25">
    <cfRule type="expression" dxfId="17" priority="149">
      <formula>P25="SUBSTITUTE"</formula>
    </cfRule>
  </conditionalFormatting>
  <conditionalFormatting sqref="Q27">
    <cfRule type="expression" dxfId="16" priority="148">
      <formula>P27="SUBSTITUTE"</formula>
    </cfRule>
  </conditionalFormatting>
  <conditionalFormatting sqref="R38:S38">
    <cfRule type="expression" dxfId="15" priority="48">
      <formula>$P$13="Substitute"</formula>
    </cfRule>
  </conditionalFormatting>
  <conditionalFormatting sqref="R40:S40">
    <cfRule type="expression" dxfId="14" priority="9">
      <formula>$P$15="Substitute"</formula>
    </cfRule>
  </conditionalFormatting>
  <conditionalFormatting sqref="R42:S42">
    <cfRule type="expression" dxfId="13" priority="8">
      <formula>$P$17="Substitute"</formula>
    </cfRule>
  </conditionalFormatting>
  <conditionalFormatting sqref="R44:S44">
    <cfRule type="expression" dxfId="12" priority="7">
      <formula>$P$19="Substitute"</formula>
    </cfRule>
  </conditionalFormatting>
  <conditionalFormatting sqref="R46:S46">
    <cfRule type="expression" dxfId="11" priority="6">
      <formula>$P$21="Substitute"</formula>
    </cfRule>
  </conditionalFormatting>
  <conditionalFormatting sqref="R48:S48">
    <cfRule type="expression" dxfId="10" priority="5">
      <formula>$P$23="Substitute"</formula>
    </cfRule>
  </conditionalFormatting>
  <conditionalFormatting sqref="R50:S50">
    <cfRule type="expression" dxfId="9" priority="4">
      <formula>$P$25="Substitute"</formula>
    </cfRule>
  </conditionalFormatting>
  <conditionalFormatting sqref="R52:S52">
    <cfRule type="expression" dxfId="8" priority="3">
      <formula>$P$27="Substitute"</formula>
    </cfRule>
  </conditionalFormatting>
  <conditionalFormatting sqref="S13">
    <cfRule type="expression" dxfId="7" priority="305">
      <formula>P13="SUBSTITUTE"</formula>
    </cfRule>
  </conditionalFormatting>
  <conditionalFormatting sqref="S15">
    <cfRule type="expression" dxfId="6" priority="293">
      <formula>P15="SUBSTITUTE"</formula>
    </cfRule>
  </conditionalFormatting>
  <conditionalFormatting sqref="S17">
    <cfRule type="expression" dxfId="5" priority="291">
      <formula>P17="SUBSTITUTE"</formula>
    </cfRule>
  </conditionalFormatting>
  <conditionalFormatting sqref="S19">
    <cfRule type="expression" dxfId="4" priority="283">
      <formula>P19="SUBSTITUTE"</formula>
    </cfRule>
  </conditionalFormatting>
  <conditionalFormatting sqref="S21">
    <cfRule type="expression" dxfId="3" priority="281">
      <formula>P21="SUBSTITUTE"</formula>
    </cfRule>
  </conditionalFormatting>
  <conditionalFormatting sqref="S23">
    <cfRule type="expression" dxfId="2" priority="279">
      <formula>P23="SUBSTITUTE"</formula>
    </cfRule>
  </conditionalFormatting>
  <conditionalFormatting sqref="S25">
    <cfRule type="expression" dxfId="1" priority="277">
      <formula>P25="SUBSTITUTE"</formula>
    </cfRule>
  </conditionalFormatting>
  <conditionalFormatting sqref="S27">
    <cfRule type="expression" dxfId="0" priority="275">
      <formula>P27="SUBSTITUTE"</formula>
    </cfRule>
  </conditionalFormatting>
  <printOptions horizontalCentered="1" verticalCentered="1"/>
  <pageMargins left="0.5" right="0.5" top="0.25" bottom="0.25" header="0" footer="0"/>
  <pageSetup scale="57" orientation="landscape" r:id="rId1"/>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errorTitle="ERROR!" error="You must describe the type of abscense" promptTitle="ABSENCE TYPE" prompt="Please select reduced pay action" xr:uid="{FB41B95E-23D1-4CA3-97A6-09BE27886F60}">
          <x14:formula1>
            <xm:f>Tables!$A$2:$A$7</xm:f>
          </x14:formula1>
          <xm:sqref>B20 A23 A25 A13 A15:A21 B16 B18 A27</xm:sqref>
        </x14:dataValidation>
        <x14:dataValidation type="list" allowBlank="1" showInputMessage="1" showErrorMessage="1" xr:uid="{C5719226-8D89-4243-8A52-8C838FB6B679}">
          <x14:formula1>
            <xm:f>Tables!$E$2:$E$4</xm:f>
          </x14:formula1>
          <xm:sqref>N4:P4</xm:sqref>
        </x14:dataValidation>
        <x14:dataValidation type="list" showInputMessage="1" showErrorMessage="1" promptTitle="Adj Schedule" prompt="If Sub had schedule conflict, please attach timesheet or schedule adjustment" xr:uid="{0B1BBB7E-0D37-4E19-9418-CCA4A1565B7D}">
          <x14:formula1>
            <xm:f>Tables!$A$22:$A$24</xm:f>
          </x14:formula1>
          <xm:sqref>R38 R40 R42 R44 R46 R48 R50 R52</xm:sqref>
        </x14:dataValidation>
        <x14:dataValidation type="list" allowBlank="1" showInputMessage="1" showErrorMessage="1" xr:uid="{2276E1A1-261D-41B2-B102-8295FC8B0A0A}">
          <x14:formula1>
            <xm:f>Tables!$A$29:$A$31</xm:f>
          </x14:formula1>
          <xm:sqref>S38 S40 S42 S44 S46 S48 S50 S52</xm:sqref>
        </x14:dataValidation>
        <x14:dataValidation type="list" allowBlank="1" showInputMessage="1" showErrorMessage="1" xr:uid="{A48B9843-888C-481C-9384-DDE491C145BD}">
          <x14:formula1>
            <xm:f>Tables!$G$2:$G$28</xm:f>
          </x14:formula1>
          <xm:sqref>I13 I27 I25 I23 I21 I19 I17 I15</xm:sqref>
        </x14:dataValidation>
        <x14:dataValidation type="list" allowBlank="1" showInputMessage="1" showErrorMessage="1" xr:uid="{B3767D2A-7C27-4734-90FD-FDF02659F4FB}">
          <x14:formula1>
            <xm:f>Tables!$I$2:$I$9</xm:f>
          </x14:formula1>
          <xm:sqref>J17 J15 J27 J13 J25 J23 J21 J19</xm:sqref>
        </x14:dataValidation>
        <x14:dataValidation type="list" allowBlank="1" showInputMessage="1" showErrorMessage="1" errorTitle="ERROR!" error="Must make a selection" promptTitle="Choice Actions" prompt="Please describe how the class obligation was met" xr:uid="{5B0FD449-41A2-47E7-A41F-CBBFCE0F527D}">
          <x14:formula1>
            <xm:f>Tables!$C$2:$C$6</xm:f>
          </x14:formula1>
          <xm:sqref>P27 P15:P21 P13 P23 P25</xm:sqref>
        </x14:dataValidation>
        <x14:dataValidation type="list" allowBlank="1" showInputMessage="1" showErrorMessage="1" promptTitle="Course Type" prompt="Select type of course being subbed" xr:uid="{67CE0CE9-1926-4FA6-9330-EFEBF89340AF}">
          <x14:formula1>
            <xm:f>Tables!$A$12:$A$18</xm:f>
          </x14:formula1>
          <xm:sqref>L38</xm:sqref>
        </x14:dataValidation>
        <x14:dataValidation type="list" allowBlank="1" showInputMessage="1" showErrorMessage="1" xr:uid="{F81D7DB8-ECE8-445C-A1D0-CDBB0606D12C}">
          <x14:formula1>
            <xm:f>Tables!$A$12:$A$18</xm:f>
          </x14:formula1>
          <xm:sqref>L40 L42 L44 L46 L48 L50 L52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96865-8FBA-4D74-AD59-25A05D0885D3}">
  <dimension ref="A1:U37"/>
  <sheetViews>
    <sheetView topLeftCell="A9" workbookViewId="0">
      <selection activeCell="T13" sqref="T13"/>
    </sheetView>
  </sheetViews>
  <sheetFormatPr defaultRowHeight="15" x14ac:dyDescent="0.25"/>
  <cols>
    <col min="1" max="1" width="22.28515625" customWidth="1"/>
    <col min="2" max="2" width="1.28515625" customWidth="1"/>
    <col min="3" max="3" width="19.5703125" customWidth="1"/>
    <col min="4" max="4" width="1.140625" customWidth="1"/>
    <col min="5" max="5" width="11" customWidth="1"/>
    <col min="6" max="6" width="1.28515625" customWidth="1"/>
    <col min="7" max="7" width="18.5703125" customWidth="1"/>
    <col min="8" max="8" width="1.85546875" customWidth="1"/>
    <col min="9" max="9" width="11" customWidth="1"/>
    <col min="10" max="10" width="22" customWidth="1"/>
    <col min="13" max="13" width="11" customWidth="1"/>
    <col min="14" max="14" width="10.42578125" customWidth="1"/>
  </cols>
  <sheetData>
    <row r="1" spans="1:21" x14ac:dyDescent="0.25">
      <c r="A1" t="s">
        <v>157</v>
      </c>
      <c r="C1" t="s">
        <v>9</v>
      </c>
      <c r="E1" t="s">
        <v>48</v>
      </c>
      <c r="G1" t="s">
        <v>14</v>
      </c>
      <c r="I1" t="s">
        <v>63</v>
      </c>
    </row>
    <row r="2" spans="1:21" x14ac:dyDescent="0.25">
      <c r="C2" t="s">
        <v>13</v>
      </c>
      <c r="E2" t="s">
        <v>20</v>
      </c>
      <c r="L2" s="2"/>
      <c r="M2" s="3" t="s">
        <v>49</v>
      </c>
      <c r="N2" s="3" t="s">
        <v>50</v>
      </c>
      <c r="O2" s="3" t="s">
        <v>51</v>
      </c>
      <c r="P2" s="3" t="s">
        <v>52</v>
      </c>
      <c r="Q2" s="3" t="s">
        <v>53</v>
      </c>
      <c r="R2" s="3" t="s">
        <v>54</v>
      </c>
      <c r="S2" s="3" t="s">
        <v>55</v>
      </c>
      <c r="T2" s="7" t="s">
        <v>56</v>
      </c>
      <c r="U2" s="4"/>
    </row>
    <row r="3" spans="1:21" ht="18.75" x14ac:dyDescent="0.3">
      <c r="A3" t="s">
        <v>7</v>
      </c>
      <c r="C3" t="s">
        <v>5</v>
      </c>
      <c r="E3" t="s">
        <v>21</v>
      </c>
      <c r="G3" t="s">
        <v>90</v>
      </c>
      <c r="I3" t="s">
        <v>90</v>
      </c>
      <c r="K3" s="1" t="s">
        <v>165</v>
      </c>
      <c r="L3" s="2" t="s">
        <v>57</v>
      </c>
      <c r="M3" s="8">
        <v>45299</v>
      </c>
      <c r="N3" s="8">
        <v>45346</v>
      </c>
      <c r="O3" s="2">
        <v>6</v>
      </c>
      <c r="P3" s="2">
        <v>7</v>
      </c>
      <c r="Q3" s="2">
        <v>7</v>
      </c>
      <c r="R3" s="2">
        <v>7</v>
      </c>
      <c r="S3" s="2">
        <v>7</v>
      </c>
      <c r="T3" s="2">
        <v>7</v>
      </c>
      <c r="U3" s="4">
        <f>SUM(O3:T3)</f>
        <v>41</v>
      </c>
    </row>
    <row r="4" spans="1:21" ht="18.75" x14ac:dyDescent="0.3">
      <c r="A4" t="s">
        <v>10</v>
      </c>
      <c r="C4" t="s">
        <v>6</v>
      </c>
      <c r="G4" t="s">
        <v>26</v>
      </c>
      <c r="I4" t="s">
        <v>57</v>
      </c>
      <c r="K4" s="9">
        <v>2024</v>
      </c>
      <c r="L4" s="2" t="s">
        <v>58</v>
      </c>
      <c r="M4" s="8">
        <v>45362</v>
      </c>
      <c r="N4" s="8">
        <v>45409</v>
      </c>
      <c r="O4" s="2">
        <v>7</v>
      </c>
      <c r="P4" s="2">
        <v>7</v>
      </c>
      <c r="Q4" s="2">
        <v>7</v>
      </c>
      <c r="R4" s="2">
        <v>7</v>
      </c>
      <c r="S4" s="2">
        <v>6</v>
      </c>
      <c r="T4" s="2">
        <v>7</v>
      </c>
      <c r="U4" s="4">
        <f t="shared" ref="U4:U8" si="0">SUM(O4:T4)</f>
        <v>41</v>
      </c>
    </row>
    <row r="5" spans="1:21" x14ac:dyDescent="0.25">
      <c r="A5" t="s">
        <v>11</v>
      </c>
      <c r="C5" t="s">
        <v>101</v>
      </c>
      <c r="G5" t="s">
        <v>27</v>
      </c>
      <c r="I5" t="s">
        <v>58</v>
      </c>
      <c r="L5" s="2" t="s">
        <v>59</v>
      </c>
      <c r="M5" s="8">
        <v>45299</v>
      </c>
      <c r="N5" s="8">
        <v>45409</v>
      </c>
      <c r="O5" s="2">
        <v>14</v>
      </c>
      <c r="P5" s="2">
        <v>15</v>
      </c>
      <c r="Q5" s="2">
        <v>15</v>
      </c>
      <c r="R5" s="2">
        <v>15</v>
      </c>
      <c r="S5" s="2">
        <v>14</v>
      </c>
      <c r="T5" s="2">
        <v>15</v>
      </c>
      <c r="U5" s="4">
        <f t="shared" si="0"/>
        <v>88</v>
      </c>
    </row>
    <row r="6" spans="1:21" x14ac:dyDescent="0.25">
      <c r="A6" t="s">
        <v>12</v>
      </c>
      <c r="C6" t="s">
        <v>8</v>
      </c>
      <c r="G6" t="s">
        <v>28</v>
      </c>
      <c r="I6" t="s">
        <v>59</v>
      </c>
      <c r="L6" s="2" t="s">
        <v>60</v>
      </c>
      <c r="M6" s="8"/>
      <c r="N6" s="8"/>
      <c r="O6" s="2"/>
      <c r="P6" s="2"/>
      <c r="Q6" s="2"/>
      <c r="R6" s="2"/>
      <c r="S6" s="2"/>
      <c r="T6" s="2"/>
      <c r="U6" s="4">
        <f t="shared" si="0"/>
        <v>0</v>
      </c>
    </row>
    <row r="7" spans="1:21" x14ac:dyDescent="0.25">
      <c r="A7" t="s">
        <v>22</v>
      </c>
      <c r="G7" t="s">
        <v>29</v>
      </c>
      <c r="I7" t="s">
        <v>62</v>
      </c>
      <c r="L7" s="2" t="s">
        <v>61</v>
      </c>
      <c r="M7" s="8"/>
      <c r="N7" s="8"/>
      <c r="O7" s="2"/>
      <c r="P7" s="2"/>
      <c r="Q7" s="2"/>
      <c r="R7" s="2"/>
      <c r="S7" s="2"/>
      <c r="T7" s="2"/>
      <c r="U7" s="4">
        <f t="shared" si="0"/>
        <v>0</v>
      </c>
    </row>
    <row r="8" spans="1:21" x14ac:dyDescent="0.25">
      <c r="G8" t="s">
        <v>30</v>
      </c>
      <c r="L8" s="2" t="s">
        <v>62</v>
      </c>
      <c r="M8" s="8">
        <v>45327</v>
      </c>
      <c r="N8" s="8">
        <v>45409</v>
      </c>
      <c r="O8" s="2">
        <v>11</v>
      </c>
      <c r="P8" s="2">
        <v>11</v>
      </c>
      <c r="Q8" s="2">
        <v>11</v>
      </c>
      <c r="R8" s="2">
        <v>11</v>
      </c>
      <c r="S8" s="2">
        <v>10</v>
      </c>
      <c r="T8" s="2">
        <v>11</v>
      </c>
      <c r="U8" s="4">
        <f t="shared" si="0"/>
        <v>65</v>
      </c>
    </row>
    <row r="9" spans="1:21" x14ac:dyDescent="0.25">
      <c r="G9" t="s">
        <v>37</v>
      </c>
      <c r="K9" s="12"/>
      <c r="L9" s="13"/>
      <c r="M9" s="13"/>
      <c r="N9" s="13"/>
      <c r="O9" s="13"/>
      <c r="P9" s="13"/>
      <c r="Q9" s="13"/>
      <c r="R9" s="13"/>
      <c r="S9" s="13"/>
      <c r="T9" s="13"/>
      <c r="U9" s="12"/>
    </row>
    <row r="10" spans="1:21" x14ac:dyDescent="0.25">
      <c r="G10" t="s">
        <v>31</v>
      </c>
      <c r="L10" s="2"/>
      <c r="M10" s="2" t="s">
        <v>166</v>
      </c>
      <c r="N10" s="2"/>
      <c r="O10" s="2">
        <v>3</v>
      </c>
      <c r="P10" s="2">
        <v>4</v>
      </c>
      <c r="Q10" s="2">
        <v>4</v>
      </c>
      <c r="R10" s="2">
        <v>3</v>
      </c>
      <c r="S10" s="2">
        <v>3</v>
      </c>
      <c r="T10" s="2">
        <v>3</v>
      </c>
      <c r="U10" s="4">
        <f>SUM(O10:T10)</f>
        <v>20</v>
      </c>
    </row>
    <row r="11" spans="1:21" x14ac:dyDescent="0.25">
      <c r="A11" t="s">
        <v>85</v>
      </c>
      <c r="C11" s="45" t="s">
        <v>86</v>
      </c>
      <c r="G11" t="s">
        <v>32</v>
      </c>
      <c r="L11" s="2"/>
      <c r="M11" s="2" t="s">
        <v>167</v>
      </c>
      <c r="N11" s="2"/>
      <c r="O11" s="2">
        <v>4</v>
      </c>
      <c r="P11" s="2">
        <v>4</v>
      </c>
      <c r="Q11" s="2">
        <v>4</v>
      </c>
      <c r="R11" s="2">
        <v>5</v>
      </c>
      <c r="S11" s="2">
        <v>4</v>
      </c>
      <c r="T11" s="2">
        <v>4</v>
      </c>
      <c r="U11" s="4">
        <f t="shared" ref="U11:U14" si="1">SUM(O11:T11)</f>
        <v>25</v>
      </c>
    </row>
    <row r="12" spans="1:21" x14ac:dyDescent="0.25">
      <c r="C12" s="45"/>
      <c r="G12" t="s">
        <v>40</v>
      </c>
      <c r="L12" s="2"/>
      <c r="M12" s="2" t="s">
        <v>168</v>
      </c>
      <c r="N12" s="2"/>
      <c r="O12" s="2">
        <v>3</v>
      </c>
      <c r="P12" s="2">
        <v>3</v>
      </c>
      <c r="Q12" s="2">
        <v>3</v>
      </c>
      <c r="R12" s="2">
        <v>3</v>
      </c>
      <c r="S12" s="2">
        <v>3</v>
      </c>
      <c r="T12" s="2">
        <v>4</v>
      </c>
      <c r="U12" s="4">
        <f t="shared" si="1"/>
        <v>19</v>
      </c>
    </row>
    <row r="13" spans="1:21" x14ac:dyDescent="0.25">
      <c r="A13" t="s">
        <v>83</v>
      </c>
      <c r="C13" s="45">
        <v>44.4</v>
      </c>
      <c r="G13" t="s">
        <v>41</v>
      </c>
      <c r="L13" s="2"/>
      <c r="M13" s="2" t="s">
        <v>169</v>
      </c>
      <c r="N13" s="2"/>
      <c r="O13" s="2">
        <v>4</v>
      </c>
      <c r="P13" s="2">
        <v>4</v>
      </c>
      <c r="Q13" s="2">
        <v>4</v>
      </c>
      <c r="R13" s="2">
        <v>4</v>
      </c>
      <c r="S13" s="2">
        <v>4</v>
      </c>
      <c r="T13" s="2">
        <v>4</v>
      </c>
      <c r="U13" s="4">
        <f t="shared" si="1"/>
        <v>24</v>
      </c>
    </row>
    <row r="14" spans="1:21" x14ac:dyDescent="0.25">
      <c r="A14" t="s">
        <v>162</v>
      </c>
      <c r="C14" s="45">
        <v>53.4</v>
      </c>
      <c r="G14" t="s">
        <v>42</v>
      </c>
      <c r="L14" s="2"/>
      <c r="M14" s="3" t="s">
        <v>170</v>
      </c>
      <c r="N14" s="3"/>
      <c r="O14" s="3">
        <v>0</v>
      </c>
      <c r="P14" s="3">
        <v>0</v>
      </c>
      <c r="Q14" s="3">
        <v>0</v>
      </c>
      <c r="R14" s="3">
        <v>0</v>
      </c>
      <c r="S14" s="3">
        <v>0</v>
      </c>
      <c r="T14" s="3">
        <v>0</v>
      </c>
      <c r="U14" s="10">
        <f t="shared" si="1"/>
        <v>0</v>
      </c>
    </row>
    <row r="15" spans="1:21" x14ac:dyDescent="0.25">
      <c r="A15" t="s">
        <v>84</v>
      </c>
      <c r="C15" s="45">
        <v>32.4</v>
      </c>
      <c r="G15" t="s">
        <v>38</v>
      </c>
      <c r="L15" s="2"/>
      <c r="M15" s="2"/>
      <c r="N15" s="2"/>
      <c r="O15" s="2">
        <f>SUM(O10:O14)</f>
        <v>14</v>
      </c>
      <c r="P15" s="2">
        <f t="shared" ref="P15:T15" si="2">SUM(P10:P14)</f>
        <v>15</v>
      </c>
      <c r="Q15" s="2">
        <f t="shared" si="2"/>
        <v>15</v>
      </c>
      <c r="R15" s="2">
        <f t="shared" si="2"/>
        <v>15</v>
      </c>
      <c r="S15" s="2">
        <f t="shared" si="2"/>
        <v>14</v>
      </c>
      <c r="T15" s="2">
        <f t="shared" si="2"/>
        <v>15</v>
      </c>
    </row>
    <row r="16" spans="1:21" x14ac:dyDescent="0.25">
      <c r="A16" t="s">
        <v>161</v>
      </c>
      <c r="C16" s="45">
        <v>38.880000000000003</v>
      </c>
      <c r="G16" t="s">
        <v>34</v>
      </c>
      <c r="K16" s="12"/>
      <c r="L16" s="13"/>
      <c r="M16" s="13"/>
      <c r="N16" s="13"/>
      <c r="O16" s="13"/>
      <c r="P16" s="13"/>
      <c r="Q16" s="13"/>
      <c r="R16" s="13"/>
      <c r="S16" s="13"/>
      <c r="T16" s="13"/>
      <c r="U16" s="12"/>
    </row>
    <row r="17" spans="1:19" ht="21" x14ac:dyDescent="0.35">
      <c r="A17" t="s">
        <v>102</v>
      </c>
      <c r="C17" s="45">
        <v>38.880000000000003</v>
      </c>
      <c r="G17" t="s">
        <v>35</v>
      </c>
      <c r="M17" t="s">
        <v>65</v>
      </c>
      <c r="N17" s="11" t="s">
        <v>57</v>
      </c>
      <c r="O17" s="11" t="s">
        <v>58</v>
      </c>
      <c r="P17" s="11" t="s">
        <v>59</v>
      </c>
      <c r="Q17" s="11" t="s">
        <v>60</v>
      </c>
      <c r="R17" s="11" t="s">
        <v>61</v>
      </c>
      <c r="S17" s="11" t="s">
        <v>62</v>
      </c>
    </row>
    <row r="18" spans="1:19" x14ac:dyDescent="0.25">
      <c r="A18" t="s">
        <v>103</v>
      </c>
      <c r="C18" s="45">
        <v>53.4</v>
      </c>
      <c r="G18" t="s">
        <v>36</v>
      </c>
      <c r="M18" s="14" t="str">
        <f>G4</f>
        <v>.M…..</v>
      </c>
      <c r="N18">
        <f>O3+1</f>
        <v>7</v>
      </c>
      <c r="O18">
        <f>O4+1</f>
        <v>8</v>
      </c>
      <c r="P18">
        <f>O5+1</f>
        <v>15</v>
      </c>
      <c r="Q18">
        <f>O6+1</f>
        <v>1</v>
      </c>
      <c r="R18">
        <v>0</v>
      </c>
      <c r="S18">
        <f>O8+1</f>
        <v>12</v>
      </c>
    </row>
    <row r="19" spans="1:19" x14ac:dyDescent="0.25">
      <c r="G19" t="s">
        <v>39</v>
      </c>
      <c r="M19" s="14" t="str">
        <f t="shared" ref="M19:M36" si="3">G5</f>
        <v>..T…..</v>
      </c>
      <c r="N19">
        <f>P3+1</f>
        <v>8</v>
      </c>
      <c r="O19">
        <f>P4+1</f>
        <v>8</v>
      </c>
      <c r="P19">
        <f>P5+1</f>
        <v>16</v>
      </c>
      <c r="Q19">
        <f>P6+1</f>
        <v>1</v>
      </c>
      <c r="R19">
        <v>0</v>
      </c>
      <c r="S19">
        <f>P8+1</f>
        <v>12</v>
      </c>
    </row>
    <row r="20" spans="1:19" x14ac:dyDescent="0.25">
      <c r="G20" t="s">
        <v>43</v>
      </c>
      <c r="M20" s="14" t="str">
        <f t="shared" si="3"/>
        <v>…W…</v>
      </c>
      <c r="N20">
        <f>Q3+1</f>
        <v>8</v>
      </c>
      <c r="O20">
        <f>Q4+1</f>
        <v>8</v>
      </c>
      <c r="P20">
        <f>Q5+1</f>
        <v>16</v>
      </c>
      <c r="Q20">
        <f>Q6+1</f>
        <v>1</v>
      </c>
      <c r="R20">
        <v>0</v>
      </c>
      <c r="S20">
        <f>Q8+1</f>
        <v>12</v>
      </c>
    </row>
    <row r="21" spans="1:19" x14ac:dyDescent="0.25">
      <c r="A21" t="s">
        <v>95</v>
      </c>
      <c r="G21" t="s">
        <v>33</v>
      </c>
      <c r="M21" s="14" t="str">
        <f t="shared" si="3"/>
        <v>….H..</v>
      </c>
      <c r="N21">
        <f>R3+1</f>
        <v>8</v>
      </c>
      <c r="O21">
        <f>R4+1</f>
        <v>8</v>
      </c>
      <c r="P21">
        <f>R5+1</f>
        <v>16</v>
      </c>
      <c r="Q21">
        <f>R6+1</f>
        <v>1</v>
      </c>
      <c r="R21">
        <v>0</v>
      </c>
      <c r="S21">
        <f>R8+1</f>
        <v>12</v>
      </c>
    </row>
    <row r="22" spans="1:19" x14ac:dyDescent="0.25">
      <c r="G22" t="s">
        <v>44</v>
      </c>
      <c r="M22" s="14" t="str">
        <f t="shared" si="3"/>
        <v>…..F.</v>
      </c>
      <c r="N22">
        <f>S3+1</f>
        <v>8</v>
      </c>
      <c r="O22">
        <f>S4+1</f>
        <v>7</v>
      </c>
      <c r="P22">
        <f>S5+1</f>
        <v>15</v>
      </c>
      <c r="Q22">
        <f>S6+1</f>
        <v>1</v>
      </c>
      <c r="R22">
        <v>0</v>
      </c>
      <c r="S22">
        <f>S8+1</f>
        <v>11</v>
      </c>
    </row>
    <row r="23" spans="1:19" x14ac:dyDescent="0.25">
      <c r="A23" t="s">
        <v>94</v>
      </c>
      <c r="G23" t="s">
        <v>45</v>
      </c>
      <c r="M23" s="14" t="str">
        <f t="shared" si="3"/>
        <v>.MT….</v>
      </c>
      <c r="N23">
        <f>O3+P3+1</f>
        <v>14</v>
      </c>
      <c r="O23">
        <f>O4+P4+1</f>
        <v>15</v>
      </c>
      <c r="P23">
        <f>O5+P5+1</f>
        <v>30</v>
      </c>
      <c r="Q23">
        <f>O6+P6+1</f>
        <v>1</v>
      </c>
      <c r="R23">
        <v>0</v>
      </c>
      <c r="S23">
        <f>O8+P8+1</f>
        <v>23</v>
      </c>
    </row>
    <row r="24" spans="1:19" x14ac:dyDescent="0.25">
      <c r="A24" t="s">
        <v>159</v>
      </c>
      <c r="G24" t="s">
        <v>25</v>
      </c>
      <c r="M24" s="14" t="str">
        <f t="shared" si="3"/>
        <v>.M.W…</v>
      </c>
      <c r="N24">
        <f>O3+Q3+1</f>
        <v>14</v>
      </c>
      <c r="O24">
        <f>O4+Q4+1</f>
        <v>15</v>
      </c>
      <c r="P24">
        <f>O5+Q5+1</f>
        <v>30</v>
      </c>
      <c r="Q24">
        <f>O6+Q6+1</f>
        <v>1</v>
      </c>
      <c r="R24">
        <v>0</v>
      </c>
      <c r="S24">
        <f>O8+Q8+1</f>
        <v>23</v>
      </c>
    </row>
    <row r="25" spans="1:19" x14ac:dyDescent="0.25">
      <c r="G25" t="s">
        <v>24</v>
      </c>
      <c r="M25" s="14" t="str">
        <f t="shared" si="3"/>
        <v>.M.W.F.</v>
      </c>
      <c r="N25">
        <f>O3+Q3+S3+1</f>
        <v>21</v>
      </c>
      <c r="O25">
        <f>O4+Q4+S4+1</f>
        <v>21</v>
      </c>
      <c r="P25">
        <f>O5+Q5+S5+1</f>
        <v>44</v>
      </c>
      <c r="Q25">
        <f>O6+Q6+S6+1</f>
        <v>1</v>
      </c>
      <c r="R25">
        <v>0</v>
      </c>
      <c r="S25">
        <f>O8+Q8+S8+1</f>
        <v>33</v>
      </c>
    </row>
    <row r="26" spans="1:19" x14ac:dyDescent="0.25">
      <c r="G26" t="s">
        <v>23</v>
      </c>
      <c r="M26" s="14" t="str">
        <f t="shared" si="3"/>
        <v>.MTW...</v>
      </c>
      <c r="N26">
        <f>O3+P3+Q3+1</f>
        <v>21</v>
      </c>
      <c r="O26">
        <f>O4+P4+Q4+1</f>
        <v>22</v>
      </c>
      <c r="P26">
        <f>O5+P5+Q5+1</f>
        <v>45</v>
      </c>
      <c r="Q26">
        <f>O6+P6+Q6+1</f>
        <v>1</v>
      </c>
      <c r="R26">
        <v>0</v>
      </c>
      <c r="S26">
        <f>O8+P8+Q8+1</f>
        <v>34</v>
      </c>
    </row>
    <row r="27" spans="1:19" x14ac:dyDescent="0.25">
      <c r="G27" t="s">
        <v>46</v>
      </c>
      <c r="M27" s="14" t="str">
        <f t="shared" si="3"/>
        <v>.MTWH..</v>
      </c>
      <c r="N27">
        <f>O3+P3+Q3+R3+1</f>
        <v>28</v>
      </c>
      <c r="O27">
        <f>O4+P4+Q4+R4+1</f>
        <v>29</v>
      </c>
      <c r="P27">
        <f>O5+P5+Q5+R5+1</f>
        <v>60</v>
      </c>
      <c r="Q27">
        <f>O6+P6+Q6+R6+1</f>
        <v>1</v>
      </c>
      <c r="R27">
        <v>0</v>
      </c>
      <c r="S27">
        <f>O8+P8+Q8+R8+1</f>
        <v>45</v>
      </c>
    </row>
    <row r="28" spans="1:19" x14ac:dyDescent="0.25">
      <c r="A28" t="s">
        <v>98</v>
      </c>
      <c r="G28" t="s">
        <v>47</v>
      </c>
      <c r="M28" s="14" t="str">
        <f t="shared" si="3"/>
        <v>.MTWHF.</v>
      </c>
      <c r="N28">
        <f>O3+P3+Q3+R3+S3+1</f>
        <v>35</v>
      </c>
      <c r="O28">
        <f>O4+P4+Q4+R4+S4+1</f>
        <v>35</v>
      </c>
      <c r="P28">
        <f>O5+P5+Q5+R5+S5+1</f>
        <v>74</v>
      </c>
      <c r="Q28">
        <f>O6+P6+Q6+R6+S6+1</f>
        <v>1</v>
      </c>
      <c r="R28">
        <v>0</v>
      </c>
      <c r="S28">
        <f>O8+P8+Q8+R8+S8+1</f>
        <v>55</v>
      </c>
    </row>
    <row r="29" spans="1:19" x14ac:dyDescent="0.25">
      <c r="M29" s="14" t="str">
        <f t="shared" si="3"/>
        <v>..TW…</v>
      </c>
      <c r="N29">
        <f>P3+Q3+1</f>
        <v>15</v>
      </c>
      <c r="O29">
        <f>P4+Q4+1</f>
        <v>15</v>
      </c>
      <c r="P29">
        <f>P5+Q5+1</f>
        <v>31</v>
      </c>
      <c r="Q29">
        <f>P6+Q6+1</f>
        <v>1</v>
      </c>
      <c r="R29">
        <v>0</v>
      </c>
      <c r="S29">
        <f>P8+Q8+1</f>
        <v>23</v>
      </c>
    </row>
    <row r="30" spans="1:19" x14ac:dyDescent="0.25">
      <c r="A30" t="s">
        <v>97</v>
      </c>
      <c r="M30" s="14" t="str">
        <f t="shared" si="3"/>
        <v>..T.H..</v>
      </c>
      <c r="N30">
        <f>P3+R3+1</f>
        <v>15</v>
      </c>
      <c r="O30">
        <f>P4+R4+1</f>
        <v>15</v>
      </c>
      <c r="P30">
        <f>P5+R5+1</f>
        <v>31</v>
      </c>
      <c r="Q30">
        <f>P6+R6+1</f>
        <v>1</v>
      </c>
      <c r="R30">
        <v>0</v>
      </c>
      <c r="S30">
        <f>P8+R8+1</f>
        <v>23</v>
      </c>
    </row>
    <row r="31" spans="1:19" x14ac:dyDescent="0.25">
      <c r="A31" t="s">
        <v>159</v>
      </c>
      <c r="M31" s="14" t="str">
        <f t="shared" si="3"/>
        <v>..T..F.</v>
      </c>
      <c r="N31">
        <f>P3+S3+1</f>
        <v>15</v>
      </c>
      <c r="O31">
        <f>P4+S4+1</f>
        <v>14</v>
      </c>
      <c r="P31">
        <f>P5+S5+1</f>
        <v>30</v>
      </c>
      <c r="Q31">
        <f>P6+S6+1</f>
        <v>1</v>
      </c>
      <c r="R31">
        <v>0</v>
      </c>
      <c r="S31">
        <f>P8+S8+1</f>
        <v>22</v>
      </c>
    </row>
    <row r="32" spans="1:19" x14ac:dyDescent="0.25">
      <c r="M32" s="14" t="str">
        <f t="shared" si="3"/>
        <v>..TWH..</v>
      </c>
      <c r="N32">
        <f>P3+Q3+R3+1</f>
        <v>22</v>
      </c>
      <c r="O32">
        <f>P4+Q4+R4+1</f>
        <v>22</v>
      </c>
      <c r="P32">
        <f>P5+Q5+R5+1</f>
        <v>46</v>
      </c>
      <c r="Q32">
        <f>P6+Q6+R6+1</f>
        <v>1</v>
      </c>
      <c r="R32">
        <v>0</v>
      </c>
      <c r="S32">
        <f>P8+Q8+R8+1</f>
        <v>34</v>
      </c>
    </row>
    <row r="33" spans="13:19" x14ac:dyDescent="0.25">
      <c r="M33" s="14" t="str">
        <f t="shared" si="3"/>
        <v>.TWHF.</v>
      </c>
      <c r="N33">
        <f>P3+Q3+R3+S3+1</f>
        <v>29</v>
      </c>
      <c r="O33">
        <f>P4+Q4+R4+S4+1</f>
        <v>28</v>
      </c>
      <c r="P33">
        <f>P5+Q5+R5+S5+1</f>
        <v>60</v>
      </c>
      <c r="Q33">
        <f>P6+Q6+R6+S6+1</f>
        <v>1</v>
      </c>
      <c r="R33">
        <v>0</v>
      </c>
      <c r="S33">
        <f>P8+Q8+R8+S8+1</f>
        <v>44</v>
      </c>
    </row>
    <row r="34" spans="13:19" x14ac:dyDescent="0.25">
      <c r="M34" s="14" t="str">
        <f t="shared" si="3"/>
        <v>…WH..</v>
      </c>
      <c r="N34">
        <f>Q3+R3+1</f>
        <v>15</v>
      </c>
      <c r="O34">
        <f>Q4+R4+1</f>
        <v>15</v>
      </c>
      <c r="P34">
        <f>Q5+R5+1</f>
        <v>31</v>
      </c>
      <c r="Q34">
        <f>Q6+R6+1</f>
        <v>1</v>
      </c>
      <c r="R34">
        <v>0</v>
      </c>
      <c r="S34">
        <f>Q8+R8+1</f>
        <v>23</v>
      </c>
    </row>
    <row r="35" spans="13:19" x14ac:dyDescent="0.25">
      <c r="M35" s="14" t="str">
        <f t="shared" si="3"/>
        <v>…W.F.</v>
      </c>
      <c r="N35">
        <f>Q3+S3+1</f>
        <v>15</v>
      </c>
      <c r="O35">
        <f>Q4+S4+1</f>
        <v>14</v>
      </c>
      <c r="P35">
        <f>Q5+S5+1</f>
        <v>30</v>
      </c>
      <c r="Q35">
        <f>Q6+S6+1</f>
        <v>1</v>
      </c>
      <c r="R35">
        <v>0</v>
      </c>
      <c r="S35">
        <f>Q8+S8+1</f>
        <v>22</v>
      </c>
    </row>
    <row r="36" spans="13:19" x14ac:dyDescent="0.25">
      <c r="M36" s="14" t="str">
        <f t="shared" si="3"/>
        <v>…WHF.</v>
      </c>
      <c r="N36">
        <f>Q3+R3+S3+1</f>
        <v>22</v>
      </c>
      <c r="O36">
        <f>Q4+R4+S4+1</f>
        <v>21</v>
      </c>
      <c r="P36">
        <f>Q5+R5+S5+1</f>
        <v>45</v>
      </c>
      <c r="Q36">
        <f>Q6+R6+S6+1</f>
        <v>1</v>
      </c>
      <c r="R36">
        <v>0</v>
      </c>
      <c r="S36">
        <f>Q8+R8+S8+1</f>
        <v>33</v>
      </c>
    </row>
    <row r="37" spans="13:19" x14ac:dyDescent="0.25">
      <c r="M37" s="14" t="str">
        <f>G23</f>
        <v>….HF.</v>
      </c>
      <c r="N37">
        <f>R3+S3+1</f>
        <v>15</v>
      </c>
      <c r="O37">
        <f>R4+S4+1</f>
        <v>14</v>
      </c>
      <c r="P37">
        <f>R5+S5+1</f>
        <v>30</v>
      </c>
      <c r="Q37">
        <f>R6+S6+1</f>
        <v>1</v>
      </c>
      <c r="R37">
        <v>0</v>
      </c>
      <c r="S37">
        <f>R8+S8+1</f>
        <v>22</v>
      </c>
    </row>
  </sheetData>
  <sheetProtection algorithmName="SHA-512" hashValue="sckLU+wo4YMOF3DyMN5M+Woc8Osh0wnY2T1M4WrH2+TD1NiD2nvWor7T9n19b7v4EEQzkZ5agQ2fHInQXRIWXA==" saltValue="ZVerCz/qOHEtkR9OgczGAg==" spinCount="100000" sheet="1" selectLockedCells="1" selectUnlockedCells="1"/>
  <dataConsolidate/>
  <phoneticPr fontId="5" type="noConversion"/>
  <pageMargins left="0.7" right="0.7" top="0.75" bottom="0.75" header="0.3" footer="0.3"/>
  <pageSetup orientation="portrait" r:id="rId1"/>
  <tableParts count="10">
    <tablePart r:id="rId2"/>
    <tablePart r:id="rId3"/>
    <tablePart r:id="rId4"/>
    <tablePart r:id="rId5"/>
    <tablePart r:id="rId6"/>
    <tablePart r:id="rId7"/>
    <tablePart r:id="rId8"/>
    <tablePart r:id="rId9"/>
    <tablePart r:id="rId10"/>
    <tablePart r:id="rId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6AB6A-0DD0-4626-A99C-923AE09A4259}">
  <sheetPr>
    <pageSetUpPr fitToPage="1"/>
  </sheetPr>
  <dimension ref="A1:B46"/>
  <sheetViews>
    <sheetView workbookViewId="0">
      <selection activeCell="B27" sqref="B27"/>
    </sheetView>
  </sheetViews>
  <sheetFormatPr defaultRowHeight="20.100000000000001" customHeight="1" x14ac:dyDescent="0.35"/>
  <cols>
    <col min="1" max="1" width="18.42578125" style="108" customWidth="1"/>
    <col min="2" max="2" width="82.85546875" customWidth="1"/>
  </cols>
  <sheetData>
    <row r="1" spans="1:2" ht="35.25" customHeight="1" thickBot="1" x14ac:dyDescent="0.45">
      <c r="B1" s="113" t="s">
        <v>109</v>
      </c>
    </row>
    <row r="2" spans="1:2" ht="35.25" customHeight="1" x14ac:dyDescent="0.35">
      <c r="B2" s="111" t="s">
        <v>110</v>
      </c>
    </row>
    <row r="3" spans="1:2" ht="64.5" customHeight="1" x14ac:dyDescent="0.35">
      <c r="B3" s="112" t="s">
        <v>125</v>
      </c>
    </row>
    <row r="4" spans="1:2" ht="126.75" customHeight="1" x14ac:dyDescent="0.35">
      <c r="B4" s="111" t="s">
        <v>111</v>
      </c>
    </row>
    <row r="5" spans="1:2" ht="116.25" customHeight="1" x14ac:dyDescent="0.35">
      <c r="B5" s="111" t="s">
        <v>158</v>
      </c>
    </row>
    <row r="6" spans="1:2" ht="10.5" customHeight="1" x14ac:dyDescent="0.35"/>
    <row r="7" spans="1:2" ht="37.5" customHeight="1" thickBot="1" x14ac:dyDescent="0.45">
      <c r="B7" s="113" t="s">
        <v>112</v>
      </c>
    </row>
    <row r="8" spans="1:2" ht="7.5" customHeight="1" x14ac:dyDescent="0.35"/>
    <row r="9" spans="1:2" ht="20.100000000000001" customHeight="1" x14ac:dyDescent="0.35">
      <c r="A9" s="108" t="s">
        <v>104</v>
      </c>
      <c r="B9" s="109" t="s">
        <v>105</v>
      </c>
    </row>
    <row r="10" spans="1:2" ht="20.100000000000001" customHeight="1" x14ac:dyDescent="0.35">
      <c r="A10" s="108" t="s">
        <v>104</v>
      </c>
      <c r="B10" s="117" t="s">
        <v>106</v>
      </c>
    </row>
    <row r="11" spans="1:2" ht="20.100000000000001" customHeight="1" x14ac:dyDescent="0.35">
      <c r="A11" s="108" t="s">
        <v>104</v>
      </c>
      <c r="B11" s="110" t="s">
        <v>107</v>
      </c>
    </row>
    <row r="12" spans="1:2" ht="20.100000000000001" customHeight="1" x14ac:dyDescent="0.35">
      <c r="A12" s="108" t="s">
        <v>104</v>
      </c>
      <c r="B12" t="s">
        <v>108</v>
      </c>
    </row>
    <row r="14" spans="1:2" ht="20.100000000000001" customHeight="1" x14ac:dyDescent="0.35">
      <c r="A14" s="108" t="s">
        <v>104</v>
      </c>
      <c r="B14" s="114" t="s">
        <v>113</v>
      </c>
    </row>
    <row r="15" spans="1:2" ht="20.100000000000001" customHeight="1" x14ac:dyDescent="0.35">
      <c r="A15" s="108" t="s">
        <v>104</v>
      </c>
      <c r="B15" s="117" t="s">
        <v>115</v>
      </c>
    </row>
    <row r="16" spans="1:2" ht="20.100000000000001" customHeight="1" x14ac:dyDescent="0.35">
      <c r="A16" s="108" t="s">
        <v>104</v>
      </c>
      <c r="B16" s="114" t="s">
        <v>114</v>
      </c>
    </row>
    <row r="17" spans="1:2" ht="5.25" customHeight="1" x14ac:dyDescent="0.35"/>
    <row r="18" spans="1:2" ht="20.100000000000001" customHeight="1" x14ac:dyDescent="0.35">
      <c r="B18" s="115" t="s">
        <v>116</v>
      </c>
    </row>
    <row r="19" spans="1:2" ht="20.100000000000001" customHeight="1" x14ac:dyDescent="0.25">
      <c r="A19" s="120" t="s">
        <v>15</v>
      </c>
      <c r="B19" s="118" t="s">
        <v>117</v>
      </c>
    </row>
    <row r="20" spans="1:2" ht="20.100000000000001" customHeight="1" x14ac:dyDescent="0.25">
      <c r="A20" s="121" t="s">
        <v>87</v>
      </c>
      <c r="B20" s="119" t="s">
        <v>118</v>
      </c>
    </row>
    <row r="21" spans="1:2" ht="20.100000000000001" customHeight="1" x14ac:dyDescent="0.25">
      <c r="A21" s="122" t="s">
        <v>2</v>
      </c>
      <c r="B21" s="119" t="s">
        <v>119</v>
      </c>
    </row>
    <row r="22" spans="1:2" ht="20.100000000000001" customHeight="1" x14ac:dyDescent="0.25">
      <c r="A22" s="121" t="s">
        <v>3</v>
      </c>
      <c r="B22" s="119" t="s">
        <v>120</v>
      </c>
    </row>
    <row r="23" spans="1:2" ht="34.5" customHeight="1" x14ac:dyDescent="0.25">
      <c r="A23" s="123" t="s">
        <v>4</v>
      </c>
      <c r="B23" s="124" t="s">
        <v>122</v>
      </c>
    </row>
    <row r="24" spans="1:2" ht="34.5" customHeight="1" x14ac:dyDescent="0.25">
      <c r="A24" s="123" t="s">
        <v>14</v>
      </c>
      <c r="B24" s="125" t="s">
        <v>121</v>
      </c>
    </row>
    <row r="25" spans="1:2" ht="32.25" customHeight="1" x14ac:dyDescent="0.25">
      <c r="A25" s="123" t="s">
        <v>64</v>
      </c>
      <c r="B25" s="126" t="s">
        <v>123</v>
      </c>
    </row>
    <row r="26" spans="1:2" ht="36" customHeight="1" x14ac:dyDescent="0.25">
      <c r="A26" s="121" t="s">
        <v>66</v>
      </c>
      <c r="B26" s="124" t="s">
        <v>163</v>
      </c>
    </row>
    <row r="27" spans="1:2" ht="84.75" customHeight="1" x14ac:dyDescent="0.25">
      <c r="A27" s="116"/>
      <c r="B27" s="131" t="s">
        <v>152</v>
      </c>
    </row>
    <row r="28" spans="1:2" ht="59.25" customHeight="1" x14ac:dyDescent="0.25">
      <c r="A28" s="127" t="s">
        <v>124</v>
      </c>
      <c r="B28" s="128" t="s">
        <v>126</v>
      </c>
    </row>
    <row r="29" spans="1:2" ht="20.100000000000001" customHeight="1" x14ac:dyDescent="0.25">
      <c r="A29" s="121" t="s">
        <v>124</v>
      </c>
      <c r="B29" s="129" t="s">
        <v>127</v>
      </c>
    </row>
    <row r="30" spans="1:2" ht="20.100000000000001" customHeight="1" x14ac:dyDescent="0.25">
      <c r="A30" s="121" t="s">
        <v>68</v>
      </c>
      <c r="B30" s="129" t="s">
        <v>128</v>
      </c>
    </row>
    <row r="31" spans="1:2" ht="20.100000000000001" customHeight="1" x14ac:dyDescent="0.25">
      <c r="A31" s="121" t="s">
        <v>129</v>
      </c>
      <c r="B31" s="130" t="s">
        <v>130</v>
      </c>
    </row>
    <row r="32" spans="1:2" ht="35.25" customHeight="1" x14ac:dyDescent="0.35">
      <c r="B32" s="131" t="s">
        <v>131</v>
      </c>
    </row>
    <row r="33" spans="1:2" ht="32.25" customHeight="1" x14ac:dyDescent="0.35">
      <c r="B33" s="131" t="s">
        <v>132</v>
      </c>
    </row>
    <row r="34" spans="1:2" ht="36.75" customHeight="1" x14ac:dyDescent="0.25">
      <c r="A34" s="132" t="s">
        <v>134</v>
      </c>
      <c r="B34" s="133" t="s">
        <v>133</v>
      </c>
    </row>
    <row r="35" spans="1:2" ht="34.5" customHeight="1" x14ac:dyDescent="0.35">
      <c r="B35" s="131" t="s">
        <v>135</v>
      </c>
    </row>
    <row r="36" spans="1:2" ht="20.100000000000001" customHeight="1" x14ac:dyDescent="0.25">
      <c r="A36" s="120" t="s">
        <v>76</v>
      </c>
      <c r="B36" s="134" t="s">
        <v>140</v>
      </c>
    </row>
    <row r="37" spans="1:2" ht="20.100000000000001" customHeight="1" x14ac:dyDescent="0.25">
      <c r="A37" s="121" t="s">
        <v>136</v>
      </c>
      <c r="B37" s="119" t="s">
        <v>141</v>
      </c>
    </row>
    <row r="38" spans="1:2" ht="20.100000000000001" customHeight="1" x14ac:dyDescent="0.25">
      <c r="A38" s="121" t="s">
        <v>137</v>
      </c>
      <c r="B38" s="135" t="s">
        <v>138</v>
      </c>
    </row>
    <row r="39" spans="1:2" ht="20.100000000000001" customHeight="1" x14ac:dyDescent="0.25">
      <c r="A39" s="120" t="s">
        <v>78</v>
      </c>
      <c r="B39" s="130" t="s">
        <v>139</v>
      </c>
    </row>
    <row r="40" spans="1:2" ht="20.100000000000001" customHeight="1" x14ac:dyDescent="0.25">
      <c r="A40" s="120" t="s">
        <v>79</v>
      </c>
      <c r="B40" s="129" t="s">
        <v>142</v>
      </c>
    </row>
    <row r="41" spans="1:2" ht="20.100000000000001" customHeight="1" x14ac:dyDescent="0.25">
      <c r="A41" s="120" t="s">
        <v>80</v>
      </c>
      <c r="B41" s="129" t="s">
        <v>143</v>
      </c>
    </row>
    <row r="42" spans="1:2" ht="20.100000000000001" customHeight="1" x14ac:dyDescent="0.25">
      <c r="A42" s="120" t="s">
        <v>144</v>
      </c>
      <c r="B42" s="119" t="s">
        <v>145</v>
      </c>
    </row>
    <row r="43" spans="1:2" ht="20.100000000000001" customHeight="1" x14ac:dyDescent="0.25">
      <c r="A43" s="120" t="s">
        <v>146</v>
      </c>
      <c r="B43" s="140" t="s">
        <v>147</v>
      </c>
    </row>
    <row r="44" spans="1:2" ht="20.100000000000001" customHeight="1" x14ac:dyDescent="0.25">
      <c r="A44" s="120" t="s">
        <v>148</v>
      </c>
      <c r="B44" s="118" t="s">
        <v>150</v>
      </c>
    </row>
    <row r="45" spans="1:2" ht="65.25" customHeight="1" x14ac:dyDescent="0.25">
      <c r="A45" s="136" t="s">
        <v>149</v>
      </c>
      <c r="B45" s="126" t="s">
        <v>151</v>
      </c>
    </row>
    <row r="46" spans="1:2" ht="99" customHeight="1" x14ac:dyDescent="0.25">
      <c r="A46" s="136" t="s">
        <v>156</v>
      </c>
      <c r="B46" s="139" t="s">
        <v>160</v>
      </c>
    </row>
  </sheetData>
  <sheetProtection algorithmName="SHA-512" hashValue="w5eSFT71kY8DqmOwFPwQ6g5d9OdbJKwgH9y0quBwcxmuXO3V2fzKmbfClUmDPvdU9136ZqG3IVjwmqvMYYs1AA==" saltValue="+3ImTKH1IHgG1Bt/F4dbVQ==" spinCount="100000" sheet="1" objects="1" scenarios="1" selectLockedCells="1"/>
  <pageMargins left="0.7" right="0.7" top="0.75" bottom="0.75" header="0.3" footer="0.3"/>
  <pageSetup scale="8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 T a b l e 2 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 C o l u m n s \ C o l u m n 1 < / 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0.xml>��< ? x m l   v e r s i o n = " 1 . 0 "   e n c o d i n g = " U T F - 1 6 " ? > < G e m i n i   x m l n s = " h t t p : / / g e m i n i / p i v o t c u s t o m i z a t i o n / S h o w H i d d e n " > < C u s t o m C o n t e n t > < ! [ C D A T A [ T r u e ] ] > < / C u s t o m C o n t e n t > < / G e m i n i > 
</file>

<file path=customXml/item1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 T a b l e 2 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 C o l u m n s \ C o l u m n 1 < / 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 C o l u m n s \ C o l u m n 1 < / K e y > < / a : K e y > < a : V a l u e   i : t y p e = " M e a s u r e G r i d N o d e V i e w S t a t e " > < L a y e d O u t > t r u e < / L a y e d O u t > < / a : V a l u e > < / a : K e y V a l u e O f D i a g r a m O b j e c t K e y a n y T y p e z b w N T n L X > < / V i e w S t a t e s > < / D i a g r a m M a n a g e r . S e r i a l i z a b l e D i a g r a m > < / A r r a y O f D i a g r a m M a n a g e r . S e r i a l i z a b l e D i a g r a m > ] ] > < / C u s t o m C o n t e n t > < / G e m i n i > 
</file>

<file path=customXml/item12.xml>��< ? x m l   v e r s i o n = " 1 . 0 "   e n c o d i n g = " U T F - 1 6 " ? > < G e m i n i   x m l n s = " h t t p : / / g e m i n i / p i v o t c u s t o m i z a t i o n / R e l a t i o n s h i p A u t o D e t e c t i o n E n a b l e d " > < C u s t o m C o n t e n t > < ! [ C D A T A [ T r u e ] ] > < / C u s t o m C o n t e n t > < / G e m i n i > 
</file>

<file path=customXml/item13.xml><?xml version="1.0" encoding="utf-8"?>
<ct:contentTypeSchema xmlns:ct="http://schemas.microsoft.com/office/2006/metadata/contentType" xmlns:ma="http://schemas.microsoft.com/office/2006/metadata/properties/metaAttributes" ct:_="" ma:_="" ma:contentTypeName="Document" ma:contentTypeID="0x01010006966DBC9035244FAF6D3D7F12829DA0" ma:contentTypeVersion="17" ma:contentTypeDescription="Create a new document." ma:contentTypeScope="" ma:versionID="17e3aa9bec6f0286d7574949ab93268e">
  <xsd:schema xmlns:xsd="http://www.w3.org/2001/XMLSchema" xmlns:xs="http://www.w3.org/2001/XMLSchema" xmlns:p="http://schemas.microsoft.com/office/2006/metadata/properties" xmlns:ns2="86011be9-7e43-404e-9bfb-3f1550c35a66" xmlns:ns3="2171ef77-3dee-4750-8dbc-0c3361acd64e" targetNamespace="http://schemas.microsoft.com/office/2006/metadata/properties" ma:root="true" ma:fieldsID="86d5c9b4123b8ca6437b4931c8e9ddaa" ns2:_="" ns3:_="">
    <xsd:import namespace="86011be9-7e43-404e-9bfb-3f1550c35a66"/>
    <xsd:import namespace="2171ef77-3dee-4750-8dbc-0c3361acd64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011be9-7e43-404e-9bfb-3f1550c35a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faed530-b2d6-41b5-bc32-e17c9a30729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71ef77-3dee-4750-8dbc-0c3361acd64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702cebd-8a6d-48d4-8eba-aec43bd3c5b8}" ma:internalName="TaxCatchAll" ma:showField="CatchAllData" ma:web="2171ef77-3dee-4750-8dbc-0c3361acd6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4.xml>��< ? x m l   v e r s i o n = " 1 . 0 "   e n c o d i n g = " U T F - 1 6 " ? > < G e m i n i   x m l n s = " h t t p : / / g e m i n i / p i v o t c u s t o m i z a t i o n / T a b l e O r d e r " > < C u s t o m C o n t e n t > < ! [ C D A T A [ T a b l e 2 , T a b l e 3 ] ] > < / C u s t o m C o n t e n t > < / G e m i n i > 
</file>

<file path=customXml/item15.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 2 0 2 1 - 1 1 - 1 6 T 1 6 : 4 3 : 5 1 . 2 9 0 5 3 9 1 - 0 5 : 0 0 < / L a s t P r o c e s s e d T i m e > < / D a t a M o d e l i n g S a n d b o x . S e r i a l i z e d S a n d b o x E r r o r C a c h e > ] ] > < / C u s t o m C o n t e n t > < / G e m i n i > 
</file>

<file path=customXml/item16.xml><?xml version="1.0" encoding="utf-8"?>
<?mso-contentType ?>
<FormTemplates xmlns="http://schemas.microsoft.com/sharepoint/v3/contenttype/forms">
  <Display>DocumentLibraryForm</Display>
  <Edit>DocumentLibraryForm</Edit>
  <New>DocumentLibraryForm</New>
</FormTemplates>
</file>

<file path=customXml/item17.xml><?xml version="1.0" encoding="utf-8"?>
<p:properties xmlns:p="http://schemas.microsoft.com/office/2006/metadata/properties" xmlns:xsi="http://www.w3.org/2001/XMLSchema-instance" xmlns:pc="http://schemas.microsoft.com/office/infopath/2007/PartnerControls">
  <documentManagement>
    <TaxCatchAll xmlns="2171ef77-3dee-4750-8dbc-0c3361acd64e" xsi:nil="true"/>
    <lcf76f155ced4ddcb4097134ff3c332f xmlns="86011be9-7e43-404e-9bfb-3f1550c35a66">
      <Terms xmlns="http://schemas.microsoft.com/office/infopath/2007/PartnerControls"/>
    </lcf76f155ced4ddcb4097134ff3c332f>
  </documentManagement>
</p:properties>
</file>

<file path=customXml/item18.xml>��< ? x m l   v e r s i o n = " 1 . 0 "   e n c o d i n g = " U T F - 1 6 " ? > < G e m i n i   x m l n s = " h t t p : / / g e m i n i / p i v o t c u s t o m i z a t i o n / S a n d b o x N o n E m p t y " > < C u s t o m C o n t e n t > < ! [ C D A T A [ 1 ] ] > < / C u s t o m C o n t e n t > < / G e m i n i > 
</file>

<file path=customXml/item19.xml>��< ? x m l   v e r s i o n = " 1 . 0 "   e n c o d i n g = " U T F - 1 6 " ? > < G e m i n i   x m l n s = " h t t p : / / g e m i n i / p i v o t c u s t o m i z a t i o n / T a b l e X M L _ T a b l e 2 " > < C u s t o m C o n t e n t > < ! [ C D A T A [ < T a b l e W i d g e t G r i d S e r i a l i z a t i o n   x m l n s : x s d = " h t t p : / / w w w . w 3 . o r g / 2 0 0 1 / X M L S c h e m a "   x m l n s : x s i = " h t t p : / / w w w . w 3 . o r g / 2 0 0 1 / X M L S c h e m a - i n s t a n c e " > < C o l u m n S u g g e s t e d T y p e   / > < C o l u m n F o r m a t   / > < C o l u m n A c c u r a c y   / > < C o l u m n C u r r e n c y S y m b o l   / > < C o l u m n P o s i t i v e P a t t e r n   / > < C o l u m n N e g a t i v e P a t t e r n   / > < C o l u m n W i d t h s > < i t e m > < k e y > < s t r i n g > C o l u m n 1 < / s t r i n g > < / k e y > < v a l u e > < i n t > 9 1 < / i n t > < / v a l u e > < / i t e m > < / C o l u m n W i d t h s > < C o l u m n D i s p l a y I n d e x > < i t e m > < k e y > < s t r i n g > C o l u m n 1 < / s t r i n g > < / k e y > < v a l u e > < i n t > 0 < / 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C l i e n t W i n d o w X M L " > < C u s t o m C o n t e n t > < ! [ C D A T A [ T a b l e 2 ] ] > < / C u s t o m C o n t e n t > < / G e m i n i > 
</file>

<file path=customXml/item3.xml>��< ? x m l   v e r s i o n = " 1 . 0 "   e n c o d i n g = " U T F - 1 6 " ? > < G e m i n i   x m l n s = " h t t p : / / g e m i n i / p i v o t c u s t o m i z a t i o n / P o w e r P i v o t V e r s i o n " > < C u s t o m C o n t e n t > < ! [ C D A T A [ 2 0 1 5 . 1 3 0 . 1 6 0 5 . 3 1 8 ] ] > < / C u s t o m C o n t e n t > < / G e m i n i > 
</file>

<file path=customXml/item4.xml>��< ? x m l   v e r s i o n = " 1 . 0 "   e n c o d i n g = " U T F - 1 6 " ? > < G e m i n i   x m l n s = " h t t p : / / g e m i n i / p i v o t c u s t o m i z a t i o n / L i n k e d T a b l e U p d a t e M o d e " > < C u s t o m C o n t e n t > < ! [ C D A T A [ T r u e ] ] > < / C u s t o m C o n t e n t > < / G e m i n i > 
</file>

<file path=customXml/item5.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 T a b l e 2 < / 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6.xml>��< ? x m l   v e r s i o n = " 1 . 0 "   e n c o d i n g = " U T F - 1 6 " ? > < G e m i n i   x m l n s = " h t t p : / / g e m i n i / p i v o t c u s t o m i z a t i o n / S h o w I m p l i c i t M e a s u r e s " > < C u s t o m C o n t e n t > < ! [ C D A T A [ F a l s e ] ] > < / C u s t o m C o n t e n t > < / G e m i n i > 
</file>

<file path=customXml/item7.xml>��< ? x m l   v e r s i o n = " 1 . 0 "   e n c o d i n g = " U T F - 1 6 " ? > < G e m i n i   x m l n s = " h t t p : / / g e m i n i / p i v o t c u s t o m i z a t i o n / M a n u a l C a l c M o d e " > < C u s t o m C o n t e n t > < ! [ C D A T A [ F a l s e ] ] > < / C u s t o m C o n t e n t > < / G e m i n i > 
</file>

<file path=customXml/item8.xml>��< ? x m l   v e r s i o n = " 1 . 0 "   e n c o d i n g = " U T F - 1 6 " ? > < G e m i n i   x m l n s = " h t t p : / / g e m i n i / p i v o t c u s t o m i z a t i o n / I s S a n d b o x E m b e d d e d " > < C u s t o m C o n t e n t > < ! [ C D A T A [ y e s ] ] > < / C u s t o m C o n t e n t > < / G e m i n i > 
</file>

<file path=customXml/item9.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Props1.xml><?xml version="1.0" encoding="utf-8"?>
<ds:datastoreItem xmlns:ds="http://schemas.openxmlformats.org/officeDocument/2006/customXml" ds:itemID="{C5D11ADB-55F8-4D71-9822-F687C2265AB7}">
  <ds:schemaRefs/>
</ds:datastoreItem>
</file>

<file path=customXml/itemProps10.xml><?xml version="1.0" encoding="utf-8"?>
<ds:datastoreItem xmlns:ds="http://schemas.openxmlformats.org/officeDocument/2006/customXml" ds:itemID="{5C06BE82-A968-4751-8A61-472DBC0B0678}">
  <ds:schemaRefs/>
</ds:datastoreItem>
</file>

<file path=customXml/itemProps11.xml><?xml version="1.0" encoding="utf-8"?>
<ds:datastoreItem xmlns:ds="http://schemas.openxmlformats.org/officeDocument/2006/customXml" ds:itemID="{283DC6B1-BD27-4BC2-B8FE-5945CA424AFE}">
  <ds:schemaRefs/>
</ds:datastoreItem>
</file>

<file path=customXml/itemProps12.xml><?xml version="1.0" encoding="utf-8"?>
<ds:datastoreItem xmlns:ds="http://schemas.openxmlformats.org/officeDocument/2006/customXml" ds:itemID="{B32443B9-F9BD-4210-9F99-28082AA41E60}">
  <ds:schemaRefs/>
</ds:datastoreItem>
</file>

<file path=customXml/itemProps13.xml><?xml version="1.0" encoding="utf-8"?>
<ds:datastoreItem xmlns:ds="http://schemas.openxmlformats.org/officeDocument/2006/customXml" ds:itemID="{DBD10DF0-6E79-4CFF-A733-56072827E1C2}"/>
</file>

<file path=customXml/itemProps14.xml><?xml version="1.0" encoding="utf-8"?>
<ds:datastoreItem xmlns:ds="http://schemas.openxmlformats.org/officeDocument/2006/customXml" ds:itemID="{B20871BE-999C-4222-8EAB-FA440B66171F}">
  <ds:schemaRefs/>
</ds:datastoreItem>
</file>

<file path=customXml/itemProps15.xml><?xml version="1.0" encoding="utf-8"?>
<ds:datastoreItem xmlns:ds="http://schemas.openxmlformats.org/officeDocument/2006/customXml" ds:itemID="{FE7859A9-DCAC-4921-AED5-19E206C3B15F}">
  <ds:schemaRefs/>
</ds:datastoreItem>
</file>

<file path=customXml/itemProps16.xml><?xml version="1.0" encoding="utf-8"?>
<ds:datastoreItem xmlns:ds="http://schemas.openxmlformats.org/officeDocument/2006/customXml" ds:itemID="{07865C60-EDC8-4D7A-9BAB-42BA954CEFC6}">
  <ds:schemaRefs>
    <ds:schemaRef ds:uri="http://schemas.microsoft.com/sharepoint/v3/contenttype/forms"/>
  </ds:schemaRefs>
</ds:datastoreItem>
</file>

<file path=customXml/itemProps17.xml><?xml version="1.0" encoding="utf-8"?>
<ds:datastoreItem xmlns:ds="http://schemas.openxmlformats.org/officeDocument/2006/customXml" ds:itemID="{B929C374-4DDF-48D3-AB42-E3672C566997}">
  <ds:schemaRefs>
    <ds:schemaRef ds:uri="http://schemas.microsoft.com/office/2006/metadata/properties"/>
    <ds:schemaRef ds:uri="http://schemas.microsoft.com/office/infopath/2007/PartnerControls"/>
    <ds:schemaRef ds:uri="2171ef77-3dee-4750-8dbc-0c3361acd64e"/>
    <ds:schemaRef ds:uri="86011be9-7e43-404e-9bfb-3f1550c35a66"/>
  </ds:schemaRefs>
</ds:datastoreItem>
</file>

<file path=customXml/itemProps18.xml><?xml version="1.0" encoding="utf-8"?>
<ds:datastoreItem xmlns:ds="http://schemas.openxmlformats.org/officeDocument/2006/customXml" ds:itemID="{1FAF4DA6-4F7F-464B-9E35-CBE3252500A0}">
  <ds:schemaRefs/>
</ds:datastoreItem>
</file>

<file path=customXml/itemProps19.xml><?xml version="1.0" encoding="utf-8"?>
<ds:datastoreItem xmlns:ds="http://schemas.openxmlformats.org/officeDocument/2006/customXml" ds:itemID="{95A40609-EE88-43F1-9E25-9BC6B4C836FE}">
  <ds:schemaRefs/>
</ds:datastoreItem>
</file>

<file path=customXml/itemProps2.xml><?xml version="1.0" encoding="utf-8"?>
<ds:datastoreItem xmlns:ds="http://schemas.openxmlformats.org/officeDocument/2006/customXml" ds:itemID="{BE104347-DA19-4EF4-8E5A-33BCFCC92673}">
  <ds:schemaRefs/>
</ds:datastoreItem>
</file>

<file path=customXml/itemProps3.xml><?xml version="1.0" encoding="utf-8"?>
<ds:datastoreItem xmlns:ds="http://schemas.openxmlformats.org/officeDocument/2006/customXml" ds:itemID="{CB8FC852-891B-42FD-818E-F819AD79E658}">
  <ds:schemaRefs/>
</ds:datastoreItem>
</file>

<file path=customXml/itemProps4.xml><?xml version="1.0" encoding="utf-8"?>
<ds:datastoreItem xmlns:ds="http://schemas.openxmlformats.org/officeDocument/2006/customXml" ds:itemID="{BEBFCC74-FF15-4C2E-96B1-FA52D8943AE7}">
  <ds:schemaRefs/>
</ds:datastoreItem>
</file>

<file path=customXml/itemProps5.xml><?xml version="1.0" encoding="utf-8"?>
<ds:datastoreItem xmlns:ds="http://schemas.openxmlformats.org/officeDocument/2006/customXml" ds:itemID="{E68C60F1-1489-4B8D-B6BA-7CBFCF637284}">
  <ds:schemaRefs/>
</ds:datastoreItem>
</file>

<file path=customXml/itemProps6.xml><?xml version="1.0" encoding="utf-8"?>
<ds:datastoreItem xmlns:ds="http://schemas.openxmlformats.org/officeDocument/2006/customXml" ds:itemID="{074BFBD5-3D9F-490F-BC47-193E77FEF208}">
  <ds:schemaRefs/>
</ds:datastoreItem>
</file>

<file path=customXml/itemProps7.xml><?xml version="1.0" encoding="utf-8"?>
<ds:datastoreItem xmlns:ds="http://schemas.openxmlformats.org/officeDocument/2006/customXml" ds:itemID="{FD11C54F-9CD1-4D03-BA5B-50477221F9D9}">
  <ds:schemaRefs/>
</ds:datastoreItem>
</file>

<file path=customXml/itemProps8.xml><?xml version="1.0" encoding="utf-8"?>
<ds:datastoreItem xmlns:ds="http://schemas.openxmlformats.org/officeDocument/2006/customXml" ds:itemID="{E5AD2807-D0FF-40F7-8728-1586E02102EF}">
  <ds:schemaRefs/>
</ds:datastoreItem>
</file>

<file path=customXml/itemProps9.xml><?xml version="1.0" encoding="utf-8"?>
<ds:datastoreItem xmlns:ds="http://schemas.openxmlformats.org/officeDocument/2006/customXml" ds:itemID="{70A353AF-0457-4329-986F-ED098796D01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Dock-Sub Report</vt:lpstr>
      <vt:lpstr>Tables</vt:lpstr>
      <vt:lpstr>Instructions</vt:lpstr>
      <vt:lpstr>'Dock-Sub Report'!Print_Area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Stenftenagel</dc:creator>
  <cp:lastModifiedBy>Chris Stenftenagel</cp:lastModifiedBy>
  <cp:lastPrinted>2022-02-24T20:40:47Z</cp:lastPrinted>
  <dcterms:created xsi:type="dcterms:W3CDTF">2021-11-16T17:48:01Z</dcterms:created>
  <dcterms:modified xsi:type="dcterms:W3CDTF">2024-01-30T14:21:12Z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0x01010006966DBC9035244FAF6D3D7F12829DA0</vt:lpwstr>
  </property>
  <property fmtid="{D5CDD505-2E9C-101B-9397-08002B2CF9AE}" pid="3" name="MediaServiceImageTags">
    <vt:lpwstr/>
  </property>
</Properties>
</file>